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3" sheetId="2" r:id="rId1"/>
  </sheets>
  <definedNames>
    <definedName name="_xlnm.Print_Titles" localSheetId="0">'прил 3'!$10:$10</definedName>
    <definedName name="_xlnm.Print_Area" localSheetId="0">'прил 3'!$A$2:$P$53</definedName>
  </definedNames>
  <calcPr calcId="145621"/>
</workbook>
</file>

<file path=xl/calcChain.xml><?xml version="1.0" encoding="utf-8"?>
<calcChain xmlns="http://schemas.openxmlformats.org/spreadsheetml/2006/main">
  <c r="Q42" i="2" l="1"/>
  <c r="K29" i="2"/>
  <c r="J29" i="2"/>
  <c r="Q31" i="2"/>
  <c r="L29" i="2"/>
  <c r="M29" i="2"/>
  <c r="N29" i="2"/>
  <c r="O29" i="2"/>
  <c r="I29" i="2"/>
  <c r="I40" i="2"/>
  <c r="I37" i="2"/>
  <c r="I32" i="2"/>
  <c r="I21" i="2"/>
  <c r="I15" i="2"/>
  <c r="I13" i="2" s="1"/>
  <c r="J32" i="2"/>
  <c r="K32" i="2"/>
  <c r="L32" i="2"/>
  <c r="M32" i="2"/>
  <c r="N32" i="2"/>
  <c r="O32" i="2"/>
  <c r="I20" i="2"/>
  <c r="I12" i="2" s="1"/>
  <c r="J21" i="2"/>
  <c r="K21" i="2"/>
  <c r="L21" i="2"/>
  <c r="M21" i="2"/>
  <c r="N21" i="2"/>
  <c r="O21" i="2"/>
  <c r="O20" i="2" l="1"/>
  <c r="L20" i="2"/>
  <c r="L12" i="2" s="1"/>
  <c r="K15" i="2" l="1"/>
  <c r="J40" i="2"/>
  <c r="K40" i="2"/>
  <c r="L40" i="2"/>
  <c r="M40" i="2"/>
  <c r="N40" i="2"/>
  <c r="O40" i="2"/>
  <c r="J37" i="2"/>
  <c r="K37" i="2"/>
  <c r="L37" i="2"/>
  <c r="M37" i="2"/>
  <c r="N37" i="2"/>
  <c r="O37" i="2"/>
  <c r="J35" i="2"/>
  <c r="K35" i="2"/>
  <c r="K34" i="2" s="1"/>
  <c r="K14" i="2" s="1"/>
  <c r="L35" i="2"/>
  <c r="M35" i="2"/>
  <c r="M34" i="2" s="1"/>
  <c r="M14" i="2" s="1"/>
  <c r="N35" i="2"/>
  <c r="O35" i="2"/>
  <c r="O34" i="2" s="1"/>
  <c r="O14" i="2" s="1"/>
  <c r="I35" i="2"/>
  <c r="I34" i="2" s="1"/>
  <c r="I14" i="2" s="1"/>
  <c r="I11" i="2" s="1"/>
  <c r="J34" i="2"/>
  <c r="J14" i="2" s="1"/>
  <c r="L34" i="2"/>
  <c r="L14" i="2" s="1"/>
  <c r="N34" i="2"/>
  <c r="N14" i="2" s="1"/>
  <c r="N20" i="2"/>
  <c r="N12" i="2" s="1"/>
  <c r="J15" i="2"/>
  <c r="J13" i="2" s="1"/>
  <c r="L15" i="2"/>
  <c r="L13" i="2" s="1"/>
  <c r="L11" i="2" s="1"/>
  <c r="M15" i="2"/>
  <c r="M13" i="2" s="1"/>
  <c r="N15" i="2"/>
  <c r="N13" i="2" s="1"/>
  <c r="O15" i="2"/>
  <c r="K13" i="2"/>
  <c r="O13" i="2"/>
  <c r="K20" i="2" l="1"/>
  <c r="K12" i="2" s="1"/>
  <c r="K11" i="2" s="1"/>
  <c r="J20" i="2"/>
  <c r="J12" i="2" s="1"/>
  <c r="J11" i="2" s="1"/>
  <c r="O12" i="2"/>
  <c r="O11" i="2" s="1"/>
  <c r="M20" i="2"/>
  <c r="M12" i="2" s="1"/>
  <c r="M11" i="2" s="1"/>
  <c r="N11" i="2"/>
  <c r="Q11" i="2" l="1"/>
  <c r="Q22" i="2"/>
  <c r="Q23" i="2"/>
  <c r="Q24" i="2"/>
  <c r="Q25" i="2"/>
  <c r="Q26" i="2"/>
  <c r="Q27" i="2"/>
  <c r="Q28" i="2"/>
  <c r="Q30" i="2"/>
  <c r="Q33" i="2"/>
  <c r="Q16" i="2"/>
  <c r="Q17" i="2"/>
  <c r="Q18" i="2"/>
  <c r="Q19" i="2"/>
  <c r="Q35" i="2"/>
  <c r="Q37" i="2"/>
  <c r="Q29" i="2" l="1"/>
  <c r="Q34" i="2" l="1"/>
  <c r="Q21" i="2"/>
  <c r="Q15" i="2"/>
  <c r="Q13" i="2"/>
  <c r="Q14" i="2"/>
  <c r="Q32" i="2" l="1"/>
  <c r="Q20" i="2" l="1"/>
  <c r="Q12" i="2" l="1"/>
</calcChain>
</file>

<file path=xl/sharedStrings.xml><?xml version="1.0" encoding="utf-8"?>
<sst xmlns="http://schemas.openxmlformats.org/spreadsheetml/2006/main" count="232" uniqueCount="100">
  <si>
    <t>Содействие развитию организаций, образующих инфраструктуру поддержки субъектов МСП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</si>
  <si>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</si>
  <si>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</si>
  <si>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</si>
  <si>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1.</t>
  </si>
  <si>
    <t>2.</t>
  </si>
  <si>
    <t>3.</t>
  </si>
  <si>
    <t>1.1.</t>
  </si>
  <si>
    <t>1.2.</t>
  </si>
  <si>
    <t>Развитие субъектов малого и среднего предпринимательства города Новошахтинска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</si>
  <si>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</si>
  <si>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</si>
  <si>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</si>
  <si>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</si>
  <si>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</si>
  <si>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</si>
  <si>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</si>
  <si>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</si>
  <si>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</si>
  <si>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</si>
  <si>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</si>
  <si>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</si>
  <si>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</si>
  <si>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</si>
  <si>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</si>
  <si>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</si>
  <si>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</si>
  <si>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</si>
  <si>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Расширение доступа субъектов малого и среднего предпринимательства (далее – субъектов МСП) к финансовым ресурсам</t>
  </si>
  <si>
    <t>3.2.</t>
  </si>
  <si>
    <t>3.3.</t>
  </si>
  <si>
    <t>Муниципальная программа</t>
  </si>
  <si>
    <t>Развитие экономики</t>
  </si>
  <si>
    <t>всего, в том числе:</t>
  </si>
  <si>
    <t>Отдел потребительского рынка Администрации города</t>
  </si>
  <si>
    <t>Создание благоприятного хозяйственного климата и административной среды</t>
  </si>
  <si>
    <t xml:space="preserve">Создание подготовленной  для реализации инвестиционных проектов инженерно-транспортной инфраструктуры 
</t>
  </si>
  <si>
    <t>Сектор перспективного развития Администрации города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</si>
  <si>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</si>
  <si>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</si>
  <si>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</si>
  <si>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</si>
  <si>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</si>
  <si>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>Расходы бюджета города  на реализацию программы</t>
  </si>
  <si>
    <t xml:space="preserve">Защита прав потребителей в городе Новошахтинске </t>
  </si>
  <si>
    <t>Создание благоприятных условий для привлечения инвестиций в город Новошахтинск</t>
  </si>
  <si>
    <t>4.</t>
  </si>
  <si>
    <t>Отдел экономики Администрации города, всего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</si>
  <si>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</si>
  <si>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</si>
  <si>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</si>
  <si>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</si>
  <si>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</si>
  <si>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</si>
  <si>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</si>
  <si>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</si>
  <si>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3.3.1.</t>
  </si>
  <si>
    <t>4.1.</t>
  </si>
  <si>
    <t>4.3.</t>
  </si>
  <si>
    <t>№    п/п</t>
  </si>
  <si>
    <t xml:space="preserve">Основное мероприятие </t>
  </si>
  <si>
    <t xml:space="preserve">Мероприятие </t>
  </si>
  <si>
    <t xml:space="preserve">Сектор перспективного развития Администрации города
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</si>
  <si>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</si>
  <si>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4.1.1.</t>
  </si>
  <si>
    <t>4.2.1.</t>
  </si>
  <si>
    <t>4.2.2.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</si>
  <si>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</si>
  <si>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</si>
  <si>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4.3.1.</t>
  </si>
  <si>
    <t>4.3.2.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</si>
  <si>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</si>
  <si>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</si>
  <si>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</si>
  <si>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Укрепление системы защиты прав потребителей на территории города</t>
  </si>
  <si>
    <t>Пропаганда и популяризация предпринимательской деятельности</t>
  </si>
  <si>
    <t>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</si>
  <si>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Сектор перспективного развития Администрации города, всего</t>
  </si>
  <si>
    <t>Отдел потребительского рынка Администрации города, всего</t>
  </si>
  <si>
    <t xml:space="preserve">Организация проведения конкурсов в сфере предпринимательства  </t>
  </si>
  <si>
    <t>Предоставление имущественного взноса МФПМП для целей предоставления  заемных средств субъектам малого и среднего предпринимательства города</t>
  </si>
  <si>
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</si>
  <si>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к муниципальной программе  
города Новошахтинска «Развитие экономики»</t>
  </si>
  <si>
    <t>0412</t>
  </si>
  <si>
    <t>62 2 7344</t>
  </si>
  <si>
    <t>62 1 2398</t>
  </si>
  <si>
    <t>810</t>
  </si>
  <si>
    <t>».</t>
  </si>
  <si>
    <t>1.3.</t>
  </si>
  <si>
    <t>Подпрограмма № 1</t>
  </si>
  <si>
    <t>Подпрограмма № 2</t>
  </si>
  <si>
    <t>Подпрограмма № 3</t>
  </si>
  <si>
    <t>«Приложение № 3</t>
  </si>
  <si>
    <t>62 2 2544</t>
  </si>
  <si>
    <t>62 1 7102</t>
  </si>
  <si>
    <t>244</t>
  </si>
  <si>
    <t>821</t>
  </si>
  <si>
    <t>1.7. Приложение № 3 к муниципальной программе города Новошахтинска «Развитие экономики» изложить в следующей редакции: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</si>
  <si>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</t>
  </si>
  <si>
    <t xml:space="preserve"> Ю.А. Лубенцов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</si>
</sst>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22"/>
      <color theme="1"/>
      <name val="Arial"/>
      <family val="2"/>
      <charset val="204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1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tabSelected="1" view="pageBreakPreview" topLeftCell="A2" zoomScale="60" workbookViewId="0">
      <pane xSplit="8" ySplit="9" topLeftCell="I38" activePane="bottomRight" state="frozen"/>
      <selection activeCell="A2" sqref="A2"/>
      <selection pane="topRight" activeCell="I2" sqref="I2"/>
      <selection pane="bottomLeft" activeCell="A11" sqref="A11"/>
      <selection pane="bottomRight" activeCell="B44" sqref="B44:N44"/>
    </sheetView>
  </sheetViews>
  <sheetFormatPr defaultColWidth="9.140625" defaultRowHeight="15" x14ac:dyDescent="0.2"/>
  <cols>
    <col min="1" max="1" width="8.28515625" style="9" customWidth="1"/>
    <col min="2" max="2" width="24.28515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7" width="12.85546875" style="1" customWidth="1"/>
    <col min="8" max="8" width="8" style="1" customWidth="1"/>
    <col min="9" max="9" width="11.42578125" style="1" customWidth="1"/>
    <col min="10" max="10" width="10.140625" style="1" bestFit="1" customWidth="1"/>
    <col min="11" max="12" width="11" style="1" customWidth="1"/>
    <col min="13" max="13" width="10.5703125" style="1" customWidth="1"/>
    <col min="14" max="14" width="11" style="1" customWidth="1"/>
    <col min="15" max="15" width="10.85546875" style="1" customWidth="1"/>
    <col min="16" max="16" width="4.7109375" style="1" customWidth="1"/>
    <col min="17" max="17" width="12.7109375" style="1" customWidth="1"/>
    <col min="18" max="16384" width="9.140625" style="1"/>
  </cols>
  <sheetData>
    <row r="2" spans="1:17" s="59" customFormat="1" ht="27" x14ac:dyDescent="0.35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22.5" customHeight="1" x14ac:dyDescent="0.35">
      <c r="B3" s="15"/>
      <c r="C3" s="15"/>
      <c r="D3" s="15"/>
      <c r="E3" s="15"/>
      <c r="F3" s="15"/>
      <c r="G3" s="15"/>
      <c r="H3" s="77" t="s">
        <v>92</v>
      </c>
      <c r="I3" s="77"/>
      <c r="J3" s="77"/>
      <c r="K3" s="77"/>
      <c r="L3" s="77"/>
      <c r="M3" s="77"/>
      <c r="N3" s="77"/>
      <c r="O3" s="77"/>
      <c r="P3" s="16"/>
    </row>
    <row r="4" spans="1:17" ht="50.25" customHeight="1" x14ac:dyDescent="0.35">
      <c r="B4" s="15"/>
      <c r="C4" s="15"/>
      <c r="D4" s="15"/>
      <c r="E4" s="15"/>
      <c r="F4" s="15"/>
      <c r="G4" s="15"/>
      <c r="H4" s="77" t="s">
        <v>82</v>
      </c>
      <c r="I4" s="77"/>
      <c r="J4" s="77"/>
      <c r="K4" s="77"/>
      <c r="L4" s="77"/>
      <c r="M4" s="77"/>
      <c r="N4" s="77"/>
      <c r="O4" s="77"/>
      <c r="P4" s="16"/>
    </row>
    <row r="5" spans="1:17" ht="11.45" customHeight="1" x14ac:dyDescent="0.3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7" ht="25.5" x14ac:dyDescent="0.35">
      <c r="B6" s="78" t="s">
        <v>43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18"/>
    </row>
    <row r="7" spans="1:17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9"/>
    </row>
    <row r="8" spans="1:17" ht="37.15" customHeight="1" x14ac:dyDescent="0.2">
      <c r="A8" s="68" t="s">
        <v>59</v>
      </c>
      <c r="B8" s="72" t="s">
        <v>18</v>
      </c>
      <c r="C8" s="72" t="s">
        <v>19</v>
      </c>
      <c r="D8" s="72" t="s">
        <v>20</v>
      </c>
      <c r="E8" s="72" t="s">
        <v>26</v>
      </c>
      <c r="F8" s="72"/>
      <c r="G8" s="72"/>
      <c r="H8" s="72"/>
      <c r="I8" s="80" t="s">
        <v>21</v>
      </c>
      <c r="J8" s="80"/>
      <c r="K8" s="80"/>
      <c r="L8" s="80"/>
      <c r="M8" s="80"/>
      <c r="N8" s="80"/>
      <c r="O8" s="80"/>
      <c r="P8" s="2"/>
    </row>
    <row r="9" spans="1:17" ht="35.450000000000003" customHeight="1" x14ac:dyDescent="0.2">
      <c r="A9" s="69"/>
      <c r="B9" s="72"/>
      <c r="C9" s="72"/>
      <c r="D9" s="72"/>
      <c r="E9" s="34" t="s">
        <v>22</v>
      </c>
      <c r="F9" s="34" t="s">
        <v>23</v>
      </c>
      <c r="G9" s="34" t="s">
        <v>24</v>
      </c>
      <c r="H9" s="34" t="s">
        <v>25</v>
      </c>
      <c r="I9" s="5">
        <v>2014</v>
      </c>
      <c r="J9" s="5">
        <v>2015</v>
      </c>
      <c r="K9" s="5">
        <v>2016</v>
      </c>
      <c r="L9" s="5">
        <v>2017</v>
      </c>
      <c r="M9" s="5">
        <v>2018</v>
      </c>
      <c r="N9" s="5">
        <v>2019</v>
      </c>
      <c r="O9" s="5">
        <v>2020</v>
      </c>
      <c r="P9" s="46"/>
    </row>
    <row r="10" spans="1:17" x14ac:dyDescent="0.2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47"/>
    </row>
    <row r="11" spans="1:17" ht="33" customHeight="1" x14ac:dyDescent="0.2">
      <c r="A11" s="32" t="s">
        <v>4</v>
      </c>
      <c r="B11" s="33" t="s">
        <v>31</v>
      </c>
      <c r="C11" s="33" t="s">
        <v>32</v>
      </c>
      <c r="D11" s="33" t="s">
        <v>33</v>
      </c>
      <c r="E11" s="34" t="s">
        <v>27</v>
      </c>
      <c r="F11" s="34" t="s">
        <v>27</v>
      </c>
      <c r="G11" s="34" t="s">
        <v>27</v>
      </c>
      <c r="H11" s="34" t="s">
        <v>27</v>
      </c>
      <c r="I11" s="24">
        <f>I12+I13+I14</f>
        <v>4036.5</v>
      </c>
      <c r="J11" s="24">
        <f t="shared" ref="J11:O11" si="0">J12+J13+J14</f>
        <v>2737.6</v>
      </c>
      <c r="K11" s="24">
        <f>K12+K13+K14</f>
        <v>2784.6000000000004</v>
      </c>
      <c r="L11" s="24">
        <f>L12+L13+L14</f>
        <v>3568</v>
      </c>
      <c r="M11" s="24">
        <f t="shared" si="0"/>
        <v>3627.6</v>
      </c>
      <c r="N11" s="24">
        <f t="shared" si="0"/>
        <v>3690.8</v>
      </c>
      <c r="O11" s="24">
        <f t="shared" si="0"/>
        <v>3757.8</v>
      </c>
      <c r="P11" s="48"/>
      <c r="Q11" s="4">
        <f t="shared" ref="Q11:Q35" si="1">SUM(I11:O11)</f>
        <v>24202.899999999998</v>
      </c>
    </row>
    <row r="12" spans="1:17" ht="34.5" customHeight="1" x14ac:dyDescent="0.2">
      <c r="A12" s="32" t="s">
        <v>7</v>
      </c>
      <c r="B12" s="33"/>
      <c r="C12" s="33"/>
      <c r="D12" s="33" t="s">
        <v>47</v>
      </c>
      <c r="E12" s="34">
        <v>902</v>
      </c>
      <c r="F12" s="35" t="s">
        <v>27</v>
      </c>
      <c r="G12" s="35" t="s">
        <v>27</v>
      </c>
      <c r="H12" s="35" t="s">
        <v>27</v>
      </c>
      <c r="I12" s="24">
        <f t="shared" ref="I12:O12" si="2">I20</f>
        <v>2236.5</v>
      </c>
      <c r="J12" s="24">
        <f t="shared" si="2"/>
        <v>2587.6</v>
      </c>
      <c r="K12" s="24">
        <f t="shared" si="2"/>
        <v>2634.6000000000004</v>
      </c>
      <c r="L12" s="25">
        <f t="shared" si="2"/>
        <v>3378</v>
      </c>
      <c r="M12" s="25">
        <f t="shared" si="2"/>
        <v>3437.6</v>
      </c>
      <c r="N12" s="25">
        <f t="shared" si="2"/>
        <v>3500.8</v>
      </c>
      <c r="O12" s="25">
        <f t="shared" si="2"/>
        <v>3567.8</v>
      </c>
      <c r="P12" s="49"/>
      <c r="Q12" s="4">
        <f t="shared" si="1"/>
        <v>21342.9</v>
      </c>
    </row>
    <row r="13" spans="1:17" ht="48" customHeight="1" x14ac:dyDescent="0.2">
      <c r="A13" s="32" t="s">
        <v>8</v>
      </c>
      <c r="B13" s="33"/>
      <c r="C13" s="33"/>
      <c r="D13" s="33" t="s">
        <v>77</v>
      </c>
      <c r="E13" s="34">
        <v>902</v>
      </c>
      <c r="F13" s="35" t="s">
        <v>27</v>
      </c>
      <c r="G13" s="35" t="s">
        <v>27</v>
      </c>
      <c r="H13" s="35" t="s">
        <v>27</v>
      </c>
      <c r="I13" s="24">
        <f>I15</f>
        <v>1800</v>
      </c>
      <c r="J13" s="24">
        <f t="shared" ref="J13:O13" si="3">J15</f>
        <v>150</v>
      </c>
      <c r="K13" s="24">
        <f t="shared" si="3"/>
        <v>150</v>
      </c>
      <c r="L13" s="24">
        <f>L15</f>
        <v>150</v>
      </c>
      <c r="M13" s="24">
        <f t="shared" si="3"/>
        <v>150</v>
      </c>
      <c r="N13" s="24">
        <f t="shared" si="3"/>
        <v>150</v>
      </c>
      <c r="O13" s="24">
        <f t="shared" si="3"/>
        <v>150</v>
      </c>
      <c r="P13" s="48"/>
      <c r="Q13" s="4">
        <f t="shared" si="1"/>
        <v>2700</v>
      </c>
    </row>
    <row r="14" spans="1:17" ht="45" customHeight="1" x14ac:dyDescent="0.2">
      <c r="A14" s="32" t="s">
        <v>88</v>
      </c>
      <c r="B14" s="33"/>
      <c r="C14" s="33"/>
      <c r="D14" s="33" t="s">
        <v>78</v>
      </c>
      <c r="E14" s="34">
        <v>902</v>
      </c>
      <c r="F14" s="35" t="s">
        <v>27</v>
      </c>
      <c r="G14" s="35" t="s">
        <v>27</v>
      </c>
      <c r="H14" s="35" t="s">
        <v>27</v>
      </c>
      <c r="I14" s="24">
        <f t="shared" ref="I14:O14" si="4">I34</f>
        <v>0</v>
      </c>
      <c r="J14" s="24">
        <f t="shared" si="4"/>
        <v>0</v>
      </c>
      <c r="K14" s="24">
        <f t="shared" si="4"/>
        <v>0</v>
      </c>
      <c r="L14" s="24">
        <f t="shared" si="4"/>
        <v>40</v>
      </c>
      <c r="M14" s="24">
        <f t="shared" si="4"/>
        <v>40</v>
      </c>
      <c r="N14" s="24">
        <f t="shared" si="4"/>
        <v>40</v>
      </c>
      <c r="O14" s="24">
        <f t="shared" si="4"/>
        <v>40</v>
      </c>
      <c r="P14" s="48"/>
      <c r="Q14" s="4">
        <f t="shared" si="1"/>
        <v>160</v>
      </c>
    </row>
    <row r="15" spans="1:17" s="7" customFormat="1" ht="51.75" customHeight="1" x14ac:dyDescent="0.2">
      <c r="A15" s="32" t="s">
        <v>5</v>
      </c>
      <c r="B15" s="36" t="s">
        <v>89</v>
      </c>
      <c r="C15" s="36" t="s">
        <v>45</v>
      </c>
      <c r="D15" s="36" t="s">
        <v>62</v>
      </c>
      <c r="E15" s="34">
        <v>902</v>
      </c>
      <c r="F15" s="35" t="s">
        <v>27</v>
      </c>
      <c r="G15" s="35" t="s">
        <v>27</v>
      </c>
      <c r="H15" s="37" t="s">
        <v>27</v>
      </c>
      <c r="I15" s="26">
        <f t="shared" ref="I15:O15" si="5">SUM(I16:I19)</f>
        <v>1800</v>
      </c>
      <c r="J15" s="26">
        <f t="shared" si="5"/>
        <v>150</v>
      </c>
      <c r="K15" s="26">
        <f t="shared" si="5"/>
        <v>150</v>
      </c>
      <c r="L15" s="26">
        <f t="shared" si="5"/>
        <v>150</v>
      </c>
      <c r="M15" s="26">
        <f t="shared" si="5"/>
        <v>150</v>
      </c>
      <c r="N15" s="26">
        <f t="shared" si="5"/>
        <v>150</v>
      </c>
      <c r="O15" s="26">
        <f t="shared" si="5"/>
        <v>150</v>
      </c>
      <c r="P15" s="50"/>
      <c r="Q15" s="8">
        <f t="shared" si="1"/>
        <v>2700</v>
      </c>
    </row>
    <row r="16" spans="1:17" s="7" customFormat="1" ht="47.25" customHeight="1" x14ac:dyDescent="0.2">
      <c r="A16" s="32" t="s">
        <v>15</v>
      </c>
      <c r="B16" s="36" t="s">
        <v>60</v>
      </c>
      <c r="C16" s="36" t="s">
        <v>35</v>
      </c>
      <c r="D16" s="36" t="s">
        <v>37</v>
      </c>
      <c r="E16" s="34">
        <v>902</v>
      </c>
      <c r="F16" s="37" t="s">
        <v>83</v>
      </c>
      <c r="G16" s="37" t="s">
        <v>94</v>
      </c>
      <c r="H16" s="37" t="s">
        <v>95</v>
      </c>
      <c r="I16" s="21">
        <v>1106.5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51"/>
      <c r="Q16" s="8">
        <f t="shared" si="1"/>
        <v>1106.5</v>
      </c>
    </row>
    <row r="17" spans="1:17" s="7" customFormat="1" ht="47.25" customHeight="1" x14ac:dyDescent="0.2">
      <c r="A17" s="32" t="s">
        <v>40</v>
      </c>
      <c r="B17" s="36" t="s">
        <v>60</v>
      </c>
      <c r="C17" s="36" t="s">
        <v>36</v>
      </c>
      <c r="D17" s="36" t="s">
        <v>37</v>
      </c>
      <c r="E17" s="34">
        <v>902</v>
      </c>
      <c r="F17" s="37" t="s">
        <v>83</v>
      </c>
      <c r="G17" s="37" t="s">
        <v>85</v>
      </c>
      <c r="H17" s="37" t="s">
        <v>96</v>
      </c>
      <c r="I17" s="21">
        <v>0</v>
      </c>
      <c r="J17" s="21">
        <v>150</v>
      </c>
      <c r="K17" s="21">
        <v>150</v>
      </c>
      <c r="L17" s="21">
        <v>150</v>
      </c>
      <c r="M17" s="21">
        <v>150</v>
      </c>
      <c r="N17" s="21">
        <v>150</v>
      </c>
      <c r="O17" s="21">
        <v>150</v>
      </c>
      <c r="P17" s="51"/>
      <c r="Q17" s="8">
        <f t="shared" si="1"/>
        <v>900</v>
      </c>
    </row>
    <row r="18" spans="1:17" s="7" customFormat="1" ht="47.25" customHeight="1" x14ac:dyDescent="0.2">
      <c r="A18" s="32" t="s">
        <v>41</v>
      </c>
      <c r="B18" s="36" t="s">
        <v>60</v>
      </c>
      <c r="C18" s="36" t="s">
        <v>38</v>
      </c>
      <c r="D18" s="36" t="s">
        <v>37</v>
      </c>
      <c r="E18" s="34">
        <v>902</v>
      </c>
      <c r="F18" s="37" t="s">
        <v>27</v>
      </c>
      <c r="G18" s="37" t="s">
        <v>27</v>
      </c>
      <c r="H18" s="37" t="s">
        <v>27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51"/>
      <c r="Q18" s="8">
        <f t="shared" si="1"/>
        <v>0</v>
      </c>
    </row>
    <row r="19" spans="1:17" s="7" customFormat="1" ht="47.25" customHeight="1" x14ac:dyDescent="0.2">
      <c r="A19" s="32" t="s">
        <v>42</v>
      </c>
      <c r="B19" s="36" t="s">
        <v>60</v>
      </c>
      <c r="C19" s="36" t="s">
        <v>39</v>
      </c>
      <c r="D19" s="36" t="s">
        <v>37</v>
      </c>
      <c r="E19" s="34">
        <v>902</v>
      </c>
      <c r="F19" s="37" t="s">
        <v>83</v>
      </c>
      <c r="G19" s="37" t="s">
        <v>94</v>
      </c>
      <c r="H19" s="37" t="s">
        <v>95</v>
      </c>
      <c r="I19" s="21">
        <v>693.5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51"/>
      <c r="Q19" s="8">
        <f t="shared" si="1"/>
        <v>693.5</v>
      </c>
    </row>
    <row r="20" spans="1:17" ht="45" customHeight="1" x14ac:dyDescent="0.2">
      <c r="A20" s="32" t="s">
        <v>6</v>
      </c>
      <c r="B20" s="33" t="s">
        <v>90</v>
      </c>
      <c r="C20" s="33" t="s">
        <v>9</v>
      </c>
      <c r="D20" s="33" t="s">
        <v>3</v>
      </c>
      <c r="E20" s="34">
        <v>902</v>
      </c>
      <c r="F20" s="37" t="s">
        <v>83</v>
      </c>
      <c r="G20" s="37" t="s">
        <v>27</v>
      </c>
      <c r="H20" s="37" t="s">
        <v>27</v>
      </c>
      <c r="I20" s="24">
        <f t="shared" ref="I20:O20" si="6">I21+I29+I32</f>
        <v>2236.5</v>
      </c>
      <c r="J20" s="24">
        <f t="shared" si="6"/>
        <v>2587.6</v>
      </c>
      <c r="K20" s="24">
        <f t="shared" si="6"/>
        <v>2634.6000000000004</v>
      </c>
      <c r="L20" s="25">
        <f t="shared" si="6"/>
        <v>3378</v>
      </c>
      <c r="M20" s="25">
        <f t="shared" si="6"/>
        <v>3437.6</v>
      </c>
      <c r="N20" s="25">
        <f t="shared" si="6"/>
        <v>3500.8</v>
      </c>
      <c r="O20" s="25">
        <f t="shared" si="6"/>
        <v>3567.8</v>
      </c>
      <c r="P20" s="49"/>
      <c r="Q20" s="4">
        <f t="shared" si="1"/>
        <v>21342.9</v>
      </c>
    </row>
    <row r="21" spans="1:17" ht="46.5" customHeight="1" x14ac:dyDescent="0.2">
      <c r="A21" s="38" t="s">
        <v>16</v>
      </c>
      <c r="B21" s="33" t="s">
        <v>60</v>
      </c>
      <c r="C21" s="33" t="s">
        <v>28</v>
      </c>
      <c r="D21" s="33" t="s">
        <v>3</v>
      </c>
      <c r="E21" s="34">
        <v>902</v>
      </c>
      <c r="F21" s="37" t="s">
        <v>83</v>
      </c>
      <c r="G21" s="37" t="s">
        <v>27</v>
      </c>
      <c r="H21" s="37" t="s">
        <v>27</v>
      </c>
      <c r="I21" s="24">
        <f t="shared" ref="I21:O21" si="7">SUM(I22:I28)</f>
        <v>0</v>
      </c>
      <c r="J21" s="24">
        <f t="shared" si="7"/>
        <v>0</v>
      </c>
      <c r="K21" s="24">
        <f t="shared" si="7"/>
        <v>0</v>
      </c>
      <c r="L21" s="24">
        <f t="shared" si="7"/>
        <v>1715</v>
      </c>
      <c r="M21" s="24">
        <f t="shared" si="7"/>
        <v>1725</v>
      </c>
      <c r="N21" s="24">
        <f t="shared" si="7"/>
        <v>1770</v>
      </c>
      <c r="O21" s="24">
        <f t="shared" si="7"/>
        <v>1800</v>
      </c>
      <c r="P21" s="48"/>
      <c r="Q21" s="4">
        <f t="shared" si="1"/>
        <v>7010</v>
      </c>
    </row>
    <row r="22" spans="1:17" ht="183" customHeight="1" x14ac:dyDescent="0.2">
      <c r="A22" s="32" t="s">
        <v>48</v>
      </c>
      <c r="B22" s="33" t="s">
        <v>61</v>
      </c>
      <c r="C22" s="33" t="s">
        <v>1</v>
      </c>
      <c r="D22" s="33" t="s">
        <v>3</v>
      </c>
      <c r="E22" s="34">
        <v>902</v>
      </c>
      <c r="F22" s="35" t="s">
        <v>27</v>
      </c>
      <c r="G22" s="35" t="s">
        <v>27</v>
      </c>
      <c r="H22" s="35" t="s">
        <v>27</v>
      </c>
      <c r="I22" s="20">
        <v>0</v>
      </c>
      <c r="J22" s="20">
        <v>0</v>
      </c>
      <c r="K22" s="20">
        <v>0</v>
      </c>
      <c r="L22" s="20">
        <v>1090</v>
      </c>
      <c r="M22" s="20">
        <v>1100</v>
      </c>
      <c r="N22" s="20">
        <v>1110</v>
      </c>
      <c r="O22" s="20">
        <v>1120</v>
      </c>
      <c r="P22" s="52"/>
      <c r="Q22" s="4">
        <f t="shared" si="1"/>
        <v>4420</v>
      </c>
    </row>
    <row r="23" spans="1:17" ht="46.5" customHeight="1" x14ac:dyDescent="0.2">
      <c r="A23" s="32" t="s">
        <v>49</v>
      </c>
      <c r="B23" s="33" t="s">
        <v>61</v>
      </c>
      <c r="C23" s="33" t="s">
        <v>2</v>
      </c>
      <c r="D23" s="33" t="s">
        <v>3</v>
      </c>
      <c r="E23" s="34">
        <v>902</v>
      </c>
      <c r="F23" s="35" t="s">
        <v>27</v>
      </c>
      <c r="G23" s="35" t="s">
        <v>27</v>
      </c>
      <c r="H23" s="35" t="s">
        <v>27</v>
      </c>
      <c r="I23" s="20">
        <v>0</v>
      </c>
      <c r="J23" s="20">
        <v>0</v>
      </c>
      <c r="K23" s="20">
        <v>0</v>
      </c>
      <c r="L23" s="20">
        <v>340</v>
      </c>
      <c r="M23" s="20">
        <v>340</v>
      </c>
      <c r="N23" s="20">
        <v>340</v>
      </c>
      <c r="O23" s="20">
        <v>350</v>
      </c>
      <c r="P23" s="52"/>
      <c r="Q23" s="4">
        <f t="shared" si="1"/>
        <v>1370</v>
      </c>
    </row>
    <row r="24" spans="1:17" ht="77.25" customHeight="1" x14ac:dyDescent="0.2">
      <c r="A24" s="32" t="s">
        <v>50</v>
      </c>
      <c r="B24" s="33" t="s">
        <v>61</v>
      </c>
      <c r="C24" s="33" t="s">
        <v>11</v>
      </c>
      <c r="D24" s="33" t="s">
        <v>3</v>
      </c>
      <c r="E24" s="34">
        <v>902</v>
      </c>
      <c r="F24" s="35" t="s">
        <v>27</v>
      </c>
      <c r="G24" s="35" t="s">
        <v>27</v>
      </c>
      <c r="H24" s="35" t="s">
        <v>27</v>
      </c>
      <c r="I24" s="20">
        <v>0</v>
      </c>
      <c r="J24" s="20">
        <v>0</v>
      </c>
      <c r="K24" s="20">
        <v>0</v>
      </c>
      <c r="L24" s="20">
        <v>170</v>
      </c>
      <c r="M24" s="20">
        <v>170</v>
      </c>
      <c r="N24" s="20">
        <v>200</v>
      </c>
      <c r="O24" s="20">
        <v>200</v>
      </c>
      <c r="P24" s="52"/>
      <c r="Q24" s="4">
        <f t="shared" si="1"/>
        <v>740</v>
      </c>
    </row>
    <row r="25" spans="1:17" ht="61.5" customHeight="1" x14ac:dyDescent="0.2">
      <c r="A25" s="39" t="s">
        <v>51</v>
      </c>
      <c r="B25" s="33" t="s">
        <v>61</v>
      </c>
      <c r="C25" s="33" t="s">
        <v>12</v>
      </c>
      <c r="D25" s="33" t="s">
        <v>3</v>
      </c>
      <c r="E25" s="34">
        <v>902</v>
      </c>
      <c r="F25" s="35" t="s">
        <v>27</v>
      </c>
      <c r="G25" s="35" t="s">
        <v>27</v>
      </c>
      <c r="H25" s="35" t="s">
        <v>27</v>
      </c>
      <c r="I25" s="20">
        <v>0</v>
      </c>
      <c r="J25" s="20">
        <v>0</v>
      </c>
      <c r="K25" s="20">
        <v>0</v>
      </c>
      <c r="L25" s="20">
        <v>115</v>
      </c>
      <c r="M25" s="20">
        <v>115</v>
      </c>
      <c r="N25" s="20">
        <v>120</v>
      </c>
      <c r="O25" s="20">
        <v>130</v>
      </c>
      <c r="P25" s="52"/>
      <c r="Q25" s="4">
        <f t="shared" si="1"/>
        <v>480</v>
      </c>
    </row>
    <row r="26" spans="1:17" ht="77.25" customHeight="1" x14ac:dyDescent="0.2">
      <c r="A26" s="39" t="s">
        <v>52</v>
      </c>
      <c r="B26" s="33" t="s">
        <v>61</v>
      </c>
      <c r="C26" s="33" t="s">
        <v>13</v>
      </c>
      <c r="D26" s="33" t="s">
        <v>3</v>
      </c>
      <c r="E26" s="34">
        <v>902</v>
      </c>
      <c r="F26" s="35" t="s">
        <v>27</v>
      </c>
      <c r="G26" s="35" t="s">
        <v>27</v>
      </c>
      <c r="H26" s="35" t="s">
        <v>27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52"/>
      <c r="Q26" s="4">
        <f t="shared" si="1"/>
        <v>0</v>
      </c>
    </row>
    <row r="27" spans="1:17" ht="63" customHeight="1" x14ac:dyDescent="0.2">
      <c r="A27" s="39" t="s">
        <v>53</v>
      </c>
      <c r="B27" s="33" t="s">
        <v>61</v>
      </c>
      <c r="C27" s="33" t="s">
        <v>10</v>
      </c>
      <c r="D27" s="33" t="s">
        <v>3</v>
      </c>
      <c r="E27" s="34">
        <v>902</v>
      </c>
      <c r="F27" s="35" t="s">
        <v>27</v>
      </c>
      <c r="G27" s="35" t="s">
        <v>27</v>
      </c>
      <c r="H27" s="35" t="s">
        <v>27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52"/>
      <c r="Q27" s="4">
        <f t="shared" si="1"/>
        <v>0</v>
      </c>
    </row>
    <row r="28" spans="1:17" ht="61.5" customHeight="1" x14ac:dyDescent="0.2">
      <c r="A28" s="39" t="s">
        <v>54</v>
      </c>
      <c r="B28" s="33" t="s">
        <v>61</v>
      </c>
      <c r="C28" s="33" t="s">
        <v>14</v>
      </c>
      <c r="D28" s="33" t="s">
        <v>3</v>
      </c>
      <c r="E28" s="34">
        <v>902</v>
      </c>
      <c r="F28" s="35" t="s">
        <v>27</v>
      </c>
      <c r="G28" s="35" t="s">
        <v>27</v>
      </c>
      <c r="H28" s="35" t="s">
        <v>27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52"/>
      <c r="Q28" s="4">
        <f t="shared" si="1"/>
        <v>0</v>
      </c>
    </row>
    <row r="29" spans="1:17" ht="32.450000000000003" customHeight="1" x14ac:dyDescent="0.2">
      <c r="A29" s="39" t="s">
        <v>29</v>
      </c>
      <c r="B29" s="33" t="s">
        <v>60</v>
      </c>
      <c r="C29" s="33" t="s">
        <v>0</v>
      </c>
      <c r="D29" s="33" t="s">
        <v>3</v>
      </c>
      <c r="E29" s="34">
        <v>902</v>
      </c>
      <c r="F29" s="37" t="s">
        <v>83</v>
      </c>
      <c r="G29" s="35" t="s">
        <v>27</v>
      </c>
      <c r="H29" s="37" t="s">
        <v>86</v>
      </c>
      <c r="I29" s="27">
        <f t="shared" ref="I29:O29" si="8">I30+I31</f>
        <v>2236.5</v>
      </c>
      <c r="J29" s="27">
        <f t="shared" si="8"/>
        <v>2587.6</v>
      </c>
      <c r="K29" s="27">
        <f t="shared" si="8"/>
        <v>2634.6000000000004</v>
      </c>
      <c r="L29" s="27">
        <f t="shared" si="8"/>
        <v>1663</v>
      </c>
      <c r="M29" s="27">
        <f t="shared" si="8"/>
        <v>1712.6</v>
      </c>
      <c r="N29" s="27">
        <f t="shared" si="8"/>
        <v>1730.8</v>
      </c>
      <c r="O29" s="27">
        <f t="shared" si="8"/>
        <v>1767.8</v>
      </c>
      <c r="P29" s="53"/>
      <c r="Q29" s="4">
        <f t="shared" si="1"/>
        <v>14332.9</v>
      </c>
    </row>
    <row r="30" spans="1:17" ht="39.6" customHeight="1" x14ac:dyDescent="0.2">
      <c r="A30" s="70" t="s">
        <v>55</v>
      </c>
      <c r="B30" s="82" t="s">
        <v>61</v>
      </c>
      <c r="C30" s="82" t="s">
        <v>80</v>
      </c>
      <c r="D30" s="82" t="s">
        <v>3</v>
      </c>
      <c r="E30" s="34">
        <v>902</v>
      </c>
      <c r="F30" s="37" t="s">
        <v>83</v>
      </c>
      <c r="G30" s="37" t="s">
        <v>84</v>
      </c>
      <c r="H30" s="37" t="s">
        <v>86</v>
      </c>
      <c r="I30" s="22">
        <v>2000</v>
      </c>
      <c r="J30" s="22">
        <v>2331.4</v>
      </c>
      <c r="K30" s="22">
        <v>2384.3000000000002</v>
      </c>
      <c r="L30" s="22">
        <v>1463</v>
      </c>
      <c r="M30" s="22">
        <v>1464.3</v>
      </c>
      <c r="N30" s="22">
        <v>1460.3</v>
      </c>
      <c r="O30" s="22">
        <v>1492</v>
      </c>
      <c r="P30" s="54"/>
      <c r="Q30" s="4">
        <f t="shared" si="1"/>
        <v>12595.3</v>
      </c>
    </row>
    <row r="31" spans="1:17" ht="22.9" customHeight="1" x14ac:dyDescent="0.2">
      <c r="A31" s="71"/>
      <c r="B31" s="83"/>
      <c r="C31" s="83"/>
      <c r="D31" s="83"/>
      <c r="E31" s="61">
        <v>902</v>
      </c>
      <c r="F31" s="37" t="s">
        <v>83</v>
      </c>
      <c r="G31" s="37" t="s">
        <v>93</v>
      </c>
      <c r="H31" s="37" t="s">
        <v>86</v>
      </c>
      <c r="I31" s="22">
        <v>236.5</v>
      </c>
      <c r="J31" s="22">
        <v>256.2</v>
      </c>
      <c r="K31" s="22">
        <v>250.3</v>
      </c>
      <c r="L31" s="22">
        <v>200</v>
      </c>
      <c r="M31" s="22">
        <v>248.3</v>
      </c>
      <c r="N31" s="22">
        <v>270.5</v>
      </c>
      <c r="O31" s="22">
        <v>275.8</v>
      </c>
      <c r="P31" s="54"/>
      <c r="Q31" s="4">
        <f t="shared" si="1"/>
        <v>1737.6</v>
      </c>
    </row>
    <row r="32" spans="1:17" ht="30.75" customHeight="1" x14ac:dyDescent="0.2">
      <c r="A32" s="39" t="s">
        <v>30</v>
      </c>
      <c r="B32" s="33" t="s">
        <v>60</v>
      </c>
      <c r="C32" s="33" t="s">
        <v>75</v>
      </c>
      <c r="D32" s="33" t="s">
        <v>3</v>
      </c>
      <c r="E32" s="34">
        <v>902</v>
      </c>
      <c r="F32" s="35" t="s">
        <v>27</v>
      </c>
      <c r="G32" s="35" t="s">
        <v>27</v>
      </c>
      <c r="H32" s="35" t="s">
        <v>27</v>
      </c>
      <c r="I32" s="28">
        <f t="shared" ref="I32:O32" si="9">I33</f>
        <v>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28">
        <f t="shared" si="9"/>
        <v>0</v>
      </c>
      <c r="O32" s="28">
        <f t="shared" si="9"/>
        <v>0</v>
      </c>
      <c r="P32" s="55"/>
      <c r="Q32" s="4">
        <f t="shared" si="1"/>
        <v>0</v>
      </c>
    </row>
    <row r="33" spans="1:17" ht="33" customHeight="1" x14ac:dyDescent="0.2">
      <c r="A33" s="40" t="s">
        <v>56</v>
      </c>
      <c r="B33" s="33" t="s">
        <v>61</v>
      </c>
      <c r="C33" s="33" t="s">
        <v>79</v>
      </c>
      <c r="D33" s="33" t="s">
        <v>3</v>
      </c>
      <c r="E33" s="34">
        <v>902</v>
      </c>
      <c r="F33" s="35" t="s">
        <v>27</v>
      </c>
      <c r="G33" s="35" t="s">
        <v>27</v>
      </c>
      <c r="H33" s="35" t="s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56"/>
      <c r="Q33" s="4">
        <f t="shared" si="1"/>
        <v>0</v>
      </c>
    </row>
    <row r="34" spans="1:17" s="3" customFormat="1" ht="33" customHeight="1" x14ac:dyDescent="0.25">
      <c r="A34" s="39" t="s">
        <v>46</v>
      </c>
      <c r="B34" s="33" t="s">
        <v>91</v>
      </c>
      <c r="C34" s="33" t="s">
        <v>44</v>
      </c>
      <c r="D34" s="33" t="s">
        <v>34</v>
      </c>
      <c r="E34" s="34">
        <v>902</v>
      </c>
      <c r="F34" s="35" t="s">
        <v>27</v>
      </c>
      <c r="G34" s="35" t="s">
        <v>27</v>
      </c>
      <c r="H34" s="35" t="s">
        <v>27</v>
      </c>
      <c r="I34" s="27">
        <f t="shared" ref="I34:O34" si="10">+I35+I37+I40</f>
        <v>0</v>
      </c>
      <c r="J34" s="27">
        <f t="shared" si="10"/>
        <v>0</v>
      </c>
      <c r="K34" s="27">
        <f t="shared" si="10"/>
        <v>0</v>
      </c>
      <c r="L34" s="27">
        <f t="shared" si="10"/>
        <v>40</v>
      </c>
      <c r="M34" s="27">
        <f t="shared" si="10"/>
        <v>40</v>
      </c>
      <c r="N34" s="27">
        <f t="shared" si="10"/>
        <v>40</v>
      </c>
      <c r="O34" s="27">
        <f t="shared" si="10"/>
        <v>40</v>
      </c>
      <c r="P34" s="53"/>
      <c r="Q34" s="11">
        <f t="shared" si="1"/>
        <v>160</v>
      </c>
    </row>
    <row r="35" spans="1:17" s="12" customFormat="1" ht="32.25" customHeight="1" x14ac:dyDescent="0.25">
      <c r="A35" s="41" t="s">
        <v>57</v>
      </c>
      <c r="B35" s="42" t="s">
        <v>60</v>
      </c>
      <c r="C35" s="42" t="s">
        <v>74</v>
      </c>
      <c r="D35" s="42" t="s">
        <v>34</v>
      </c>
      <c r="E35" s="34">
        <v>902</v>
      </c>
      <c r="F35" s="43" t="s">
        <v>27</v>
      </c>
      <c r="G35" s="43" t="s">
        <v>27</v>
      </c>
      <c r="H35" s="43" t="s">
        <v>27</v>
      </c>
      <c r="I35" s="29">
        <f t="shared" ref="I35:O35" si="11">I36</f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  <c r="P35" s="57"/>
      <c r="Q35" s="13">
        <f t="shared" si="1"/>
        <v>0</v>
      </c>
    </row>
    <row r="36" spans="1:17" s="12" customFormat="1" ht="80.45" customHeight="1" x14ac:dyDescent="0.25">
      <c r="A36" s="41" t="s">
        <v>64</v>
      </c>
      <c r="B36" s="42" t="s">
        <v>61</v>
      </c>
      <c r="C36" s="42" t="s">
        <v>81</v>
      </c>
      <c r="D36" s="44" t="s">
        <v>63</v>
      </c>
      <c r="E36" s="34">
        <v>902</v>
      </c>
      <c r="F36" s="43" t="s">
        <v>27</v>
      </c>
      <c r="G36" s="43" t="s">
        <v>27</v>
      </c>
      <c r="H36" s="43" t="s">
        <v>27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58"/>
      <c r="Q36" s="13"/>
    </row>
    <row r="37" spans="1:17" s="12" customFormat="1" ht="48" customHeight="1" x14ac:dyDescent="0.25">
      <c r="A37" s="45" t="s">
        <v>17</v>
      </c>
      <c r="B37" s="42" t="s">
        <v>60</v>
      </c>
      <c r="C37" s="42" t="s">
        <v>73</v>
      </c>
      <c r="D37" s="42" t="s">
        <v>34</v>
      </c>
      <c r="E37" s="34">
        <v>902</v>
      </c>
      <c r="F37" s="43" t="s">
        <v>27</v>
      </c>
      <c r="G37" s="43" t="s">
        <v>27</v>
      </c>
      <c r="H37" s="43" t="s">
        <v>27</v>
      </c>
      <c r="I37" s="29">
        <f t="shared" ref="I37:O37" si="12">+I38+I39</f>
        <v>0</v>
      </c>
      <c r="J37" s="29">
        <f t="shared" si="12"/>
        <v>0</v>
      </c>
      <c r="K37" s="29">
        <f t="shared" si="12"/>
        <v>0</v>
      </c>
      <c r="L37" s="29">
        <f t="shared" si="12"/>
        <v>27</v>
      </c>
      <c r="M37" s="29">
        <f t="shared" si="12"/>
        <v>27</v>
      </c>
      <c r="N37" s="29">
        <f t="shared" si="12"/>
        <v>27</v>
      </c>
      <c r="O37" s="29">
        <f t="shared" si="12"/>
        <v>27</v>
      </c>
      <c r="P37" s="57"/>
      <c r="Q37" s="13">
        <f>SUM(I37:O37)</f>
        <v>108</v>
      </c>
    </row>
    <row r="38" spans="1:17" s="12" customFormat="1" ht="60" customHeight="1" x14ac:dyDescent="0.25">
      <c r="A38" s="45" t="s">
        <v>65</v>
      </c>
      <c r="B38" s="42" t="s">
        <v>61</v>
      </c>
      <c r="C38" s="42" t="s">
        <v>76</v>
      </c>
      <c r="D38" s="42" t="s">
        <v>34</v>
      </c>
      <c r="E38" s="34">
        <v>902</v>
      </c>
      <c r="F38" s="43" t="s">
        <v>27</v>
      </c>
      <c r="G38" s="43" t="s">
        <v>27</v>
      </c>
      <c r="H38" s="43" t="s">
        <v>27</v>
      </c>
      <c r="I38" s="23">
        <v>0</v>
      </c>
      <c r="J38" s="23">
        <v>0</v>
      </c>
      <c r="K38" s="23">
        <v>0</v>
      </c>
      <c r="L38" s="23">
        <v>17</v>
      </c>
      <c r="M38" s="23">
        <v>17</v>
      </c>
      <c r="N38" s="23">
        <v>17</v>
      </c>
      <c r="O38" s="23">
        <v>17</v>
      </c>
      <c r="P38" s="58"/>
      <c r="Q38" s="13"/>
    </row>
    <row r="39" spans="1:17" s="12" customFormat="1" ht="66" customHeight="1" x14ac:dyDescent="0.25">
      <c r="A39" s="45" t="s">
        <v>66</v>
      </c>
      <c r="B39" s="42" t="s">
        <v>61</v>
      </c>
      <c r="C39" s="42" t="s">
        <v>71</v>
      </c>
      <c r="D39" s="42" t="s">
        <v>34</v>
      </c>
      <c r="E39" s="34">
        <v>902</v>
      </c>
      <c r="F39" s="43" t="s">
        <v>27</v>
      </c>
      <c r="G39" s="43" t="s">
        <v>27</v>
      </c>
      <c r="H39" s="43" t="s">
        <v>27</v>
      </c>
      <c r="I39" s="23">
        <v>0</v>
      </c>
      <c r="J39" s="23">
        <v>0</v>
      </c>
      <c r="K39" s="23">
        <v>0</v>
      </c>
      <c r="L39" s="23">
        <v>10</v>
      </c>
      <c r="M39" s="23">
        <v>10</v>
      </c>
      <c r="N39" s="23">
        <v>10</v>
      </c>
      <c r="O39" s="23">
        <v>10</v>
      </c>
      <c r="P39" s="58"/>
      <c r="Q39" s="13"/>
    </row>
    <row r="40" spans="1:17" s="12" customFormat="1" ht="32.25" customHeight="1" x14ac:dyDescent="0.25">
      <c r="A40" s="45" t="s">
        <v>58</v>
      </c>
      <c r="B40" s="42" t="s">
        <v>60</v>
      </c>
      <c r="C40" s="42" t="s">
        <v>72</v>
      </c>
      <c r="D40" s="42" t="s">
        <v>34</v>
      </c>
      <c r="E40" s="34">
        <v>902</v>
      </c>
      <c r="F40" s="43" t="s">
        <v>27</v>
      </c>
      <c r="G40" s="43" t="s">
        <v>27</v>
      </c>
      <c r="H40" s="43" t="s">
        <v>27</v>
      </c>
      <c r="I40" s="29">
        <f t="shared" ref="I40:O40" si="13">+I41+I42</f>
        <v>0</v>
      </c>
      <c r="J40" s="29">
        <f t="shared" si="13"/>
        <v>0</v>
      </c>
      <c r="K40" s="29">
        <f t="shared" si="13"/>
        <v>0</v>
      </c>
      <c r="L40" s="29">
        <f t="shared" si="13"/>
        <v>13</v>
      </c>
      <c r="M40" s="29">
        <f t="shared" si="13"/>
        <v>13</v>
      </c>
      <c r="N40" s="29">
        <f t="shared" si="13"/>
        <v>13</v>
      </c>
      <c r="O40" s="29">
        <f t="shared" si="13"/>
        <v>13</v>
      </c>
      <c r="P40" s="57"/>
      <c r="Q40" s="13"/>
    </row>
    <row r="41" spans="1:17" s="12" customFormat="1" ht="75.75" customHeight="1" x14ac:dyDescent="0.25">
      <c r="A41" s="45" t="s">
        <v>69</v>
      </c>
      <c r="B41" s="42" t="s">
        <v>61</v>
      </c>
      <c r="C41" s="42" t="s">
        <v>67</v>
      </c>
      <c r="D41" s="42" t="s">
        <v>34</v>
      </c>
      <c r="E41" s="34">
        <v>902</v>
      </c>
      <c r="F41" s="43" t="s">
        <v>27</v>
      </c>
      <c r="G41" s="43" t="s">
        <v>27</v>
      </c>
      <c r="H41" s="43" t="s">
        <v>27</v>
      </c>
      <c r="I41" s="23">
        <v>0</v>
      </c>
      <c r="J41" s="23">
        <v>0</v>
      </c>
      <c r="K41" s="23">
        <v>0</v>
      </c>
      <c r="L41" s="23">
        <v>8</v>
      </c>
      <c r="M41" s="23">
        <v>8</v>
      </c>
      <c r="N41" s="23">
        <v>8</v>
      </c>
      <c r="O41" s="23">
        <v>8</v>
      </c>
      <c r="P41" s="58"/>
      <c r="Q41" s="13"/>
    </row>
    <row r="42" spans="1:17" s="14" customFormat="1" ht="90.75" customHeight="1" x14ac:dyDescent="0.2">
      <c r="A42" s="45" t="s">
        <v>70</v>
      </c>
      <c r="B42" s="42" t="s">
        <v>61</v>
      </c>
      <c r="C42" s="42" t="s">
        <v>68</v>
      </c>
      <c r="D42" s="42" t="s">
        <v>34</v>
      </c>
      <c r="E42" s="34">
        <v>902</v>
      </c>
      <c r="F42" s="43" t="s">
        <v>27</v>
      </c>
      <c r="G42" s="43" t="s">
        <v>27</v>
      </c>
      <c r="H42" s="43" t="s">
        <v>27</v>
      </c>
      <c r="I42" s="23">
        <v>0</v>
      </c>
      <c r="J42" s="23">
        <v>0</v>
      </c>
      <c r="K42" s="23">
        <v>0</v>
      </c>
      <c r="L42" s="23">
        <v>5</v>
      </c>
      <c r="M42" s="23">
        <v>5</v>
      </c>
      <c r="N42" s="23">
        <v>5</v>
      </c>
      <c r="O42" s="23">
        <v>5</v>
      </c>
      <c r="P42" s="58" t="s">
        <v>87</v>
      </c>
      <c r="Q42" s="13">
        <f>SUM(I42:O42)</f>
        <v>20</v>
      </c>
    </row>
    <row r="43" spans="1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7"/>
    </row>
    <row r="44" spans="1:17" ht="22.15" customHeight="1" x14ac:dyDescent="0.2">
      <c r="A44" s="64"/>
      <c r="B44" s="84" t="s">
        <v>98</v>
      </c>
      <c r="C44" s="84"/>
      <c r="D44" s="84"/>
      <c r="E44" s="65"/>
      <c r="F44" s="65"/>
      <c r="G44" s="65"/>
      <c r="H44" s="65"/>
      <c r="I44" s="65"/>
      <c r="J44" s="65"/>
      <c r="K44" s="84" t="s">
        <v>99</v>
      </c>
      <c r="L44" s="84"/>
      <c r="M44" s="84"/>
      <c r="N44" s="84"/>
      <c r="O44" s="62"/>
    </row>
    <row r="45" spans="1:17" ht="25.5" x14ac:dyDescent="0.2">
      <c r="A45" s="64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0"/>
      <c r="N45" s="60"/>
      <c r="O45" s="60"/>
    </row>
    <row r="46" spans="1:17" ht="15" customHeight="1" x14ac:dyDescent="0.35">
      <c r="A46" s="64"/>
      <c r="B46" s="75"/>
      <c r="C46" s="75"/>
      <c r="D46" s="75"/>
      <c r="E46" s="75"/>
      <c r="F46" s="63"/>
      <c r="G46" s="63"/>
      <c r="H46" s="63"/>
      <c r="I46" s="63"/>
      <c r="J46" s="63"/>
      <c r="K46" s="76"/>
      <c r="L46" s="76"/>
    </row>
    <row r="47" spans="1:17" s="10" customFormat="1" x14ac:dyDescent="0.25"/>
    <row r="48" spans="1:17" s="10" customFormat="1" ht="21.75" customHeight="1" x14ac:dyDescent="0.25">
      <c r="B48" s="73"/>
      <c r="C48" s="73"/>
      <c r="K48" s="74"/>
      <c r="L48" s="74"/>
    </row>
    <row r="49" spans="2:12" s="10" customFormat="1" x14ac:dyDescent="0.25">
      <c r="B49" s="73"/>
      <c r="C49" s="73"/>
    </row>
    <row r="50" spans="2:12" s="10" customFormat="1" x14ac:dyDescent="0.25">
      <c r="B50" s="73"/>
      <c r="C50" s="73"/>
      <c r="K50" s="74"/>
      <c r="L50" s="74"/>
    </row>
    <row r="51" spans="2:12" s="10" customFormat="1" ht="17.25" customHeight="1" x14ac:dyDescent="0.25">
      <c r="B51" s="73"/>
      <c r="C51" s="73"/>
    </row>
  </sheetData>
  <mergeCells count="26">
    <mergeCell ref="B46:E46"/>
    <mergeCell ref="K46:L46"/>
    <mergeCell ref="B48:C48"/>
    <mergeCell ref="H3:O3"/>
    <mergeCell ref="H4:O4"/>
    <mergeCell ref="B6:O6"/>
    <mergeCell ref="B7:O7"/>
    <mergeCell ref="I8:O8"/>
    <mergeCell ref="B43:O43"/>
    <mergeCell ref="C30:C31"/>
    <mergeCell ref="D30:D31"/>
    <mergeCell ref="B30:B31"/>
    <mergeCell ref="K44:N44"/>
    <mergeCell ref="B44:D44"/>
    <mergeCell ref="B50:C50"/>
    <mergeCell ref="B51:C51"/>
    <mergeCell ref="K50:L50"/>
    <mergeCell ref="K48:L48"/>
    <mergeCell ref="B49:C49"/>
    <mergeCell ref="A2:P2"/>
    <mergeCell ref="A8:A9"/>
    <mergeCell ref="A30:A31"/>
    <mergeCell ref="E8:H8"/>
    <mergeCell ref="D8:D9"/>
    <mergeCell ref="C8:C9"/>
    <mergeCell ref="B8:B9"/>
  </mergeCells>
  <pageMargins left="0.31496062992125984" right="0.31496062992125984" top="0.35433070866141736" bottom="0.35433070866141736" header="0.31496062992125984" footer="0.31496062992125984"/>
  <pageSetup paperSize="9" scale="57" fitToHeight="0" orientation="landscape" r:id="rId1"/>
  <headerFooter>
    <oddFooter xml:space="preserve">&amp;LУД г. Новошахтинск № 857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</vt:lpstr>
      <vt:lpstr>'прил 3'!Заголовки_для_печати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2014-07-09T06:49:39Z</dcterms:modified>
</cp:coreProperties>
</file>