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3256" windowHeight="12588"/>
  </bookViews>
  <sheets>
    <sheet name="Область 9 мес" sheetId="1" r:id="rId1"/>
  </sheets>
  <definedNames>
    <definedName name="_xlnm.Print_Titles" localSheetId="0">'Область 9 мес'!$6:$9</definedName>
    <definedName name="_xlnm.Print_Area" localSheetId="0">'Область 9 мес'!$A$1:$N$66</definedName>
  </definedNames>
  <calcPr calcId="144525"/>
</workbook>
</file>

<file path=xl/calcChain.xml><?xml version="1.0" encoding="utf-8"?>
<calcChain xmlns="http://schemas.openxmlformats.org/spreadsheetml/2006/main">
  <c r="M58" i="1" l="1"/>
  <c r="H58" i="1"/>
  <c r="M10" i="1" s="1"/>
  <c r="G58" i="1"/>
  <c r="E58" i="1"/>
  <c r="I57" i="1"/>
  <c r="D57" i="1"/>
  <c r="I56" i="1"/>
  <c r="D56" i="1"/>
  <c r="I55" i="1"/>
  <c r="D55" i="1"/>
  <c r="I54" i="1"/>
  <c r="D54" i="1"/>
  <c r="I53" i="1"/>
  <c r="D53" i="1"/>
  <c r="I52" i="1"/>
  <c r="D52" i="1"/>
  <c r="I51" i="1"/>
  <c r="D51" i="1"/>
  <c r="I50" i="1"/>
  <c r="D50" i="1"/>
  <c r="I49" i="1"/>
  <c r="D49" i="1"/>
  <c r="I48" i="1"/>
  <c r="D48" i="1"/>
  <c r="I47" i="1"/>
  <c r="D47" i="1"/>
  <c r="J46" i="1"/>
  <c r="J58" i="1" s="1"/>
  <c r="D46" i="1"/>
  <c r="I45" i="1"/>
  <c r="D45" i="1"/>
  <c r="I44" i="1"/>
  <c r="D44" i="1"/>
  <c r="K43" i="1"/>
  <c r="K58" i="1" s="1"/>
  <c r="D43" i="1"/>
  <c r="I42" i="1"/>
  <c r="D42" i="1"/>
  <c r="I41" i="1"/>
  <c r="D41" i="1"/>
  <c r="I40" i="1"/>
  <c r="D40" i="1"/>
  <c r="I39" i="1"/>
  <c r="D39" i="1"/>
  <c r="I38" i="1"/>
  <c r="D38" i="1"/>
  <c r="I37" i="1"/>
  <c r="D37" i="1"/>
  <c r="I36" i="1"/>
  <c r="D36" i="1"/>
  <c r="I35" i="1"/>
  <c r="D35" i="1"/>
  <c r="I34" i="1"/>
  <c r="D34" i="1"/>
  <c r="I33" i="1"/>
  <c r="D33" i="1"/>
  <c r="I32" i="1"/>
  <c r="D32" i="1"/>
  <c r="I31" i="1"/>
  <c r="F31" i="1"/>
  <c r="F58" i="1" s="1"/>
  <c r="D30" i="1"/>
  <c r="I29" i="1"/>
  <c r="D29" i="1"/>
  <c r="I28" i="1"/>
  <c r="D28" i="1"/>
  <c r="I27" i="1"/>
  <c r="D27" i="1"/>
  <c r="I26" i="1"/>
  <c r="D26" i="1"/>
  <c r="I25" i="1"/>
  <c r="D25" i="1"/>
  <c r="I24" i="1"/>
  <c r="D24" i="1"/>
  <c r="I23" i="1"/>
  <c r="D23" i="1"/>
  <c r="I22" i="1"/>
  <c r="D22" i="1"/>
  <c r="I21" i="1"/>
  <c r="D21" i="1"/>
  <c r="I20" i="1"/>
  <c r="D20" i="1"/>
  <c r="I19" i="1"/>
  <c r="D19" i="1"/>
  <c r="I18" i="1"/>
  <c r="D18" i="1"/>
  <c r="I17" i="1"/>
  <c r="D17" i="1"/>
  <c r="I16" i="1"/>
  <c r="D16" i="1"/>
  <c r="L15" i="1"/>
  <c r="L58" i="1" s="1"/>
  <c r="L10" i="1" s="1"/>
  <c r="D15" i="1"/>
  <c r="I14" i="1"/>
  <c r="D14" i="1"/>
  <c r="I13" i="1"/>
  <c r="D13" i="1"/>
  <c r="I12" i="1"/>
  <c r="D12" i="1"/>
  <c r="I11" i="1"/>
  <c r="D11" i="1"/>
  <c r="J10" i="1" l="1"/>
  <c r="K10" i="1"/>
  <c r="I15" i="1"/>
  <c r="D31" i="1"/>
  <c r="D58" i="1" s="1"/>
  <c r="I43" i="1"/>
  <c r="I46" i="1"/>
  <c r="I58" i="1" l="1"/>
  <c r="I10" i="1" s="1"/>
</calcChain>
</file>

<file path=xl/sharedStrings.xml><?xml version="1.0" encoding="utf-8"?>
<sst xmlns="http://schemas.openxmlformats.org/spreadsheetml/2006/main" count="172" uniqueCount="166">
  <si>
    <t xml:space="preserve">Отчет о реализации муниципальных программ в 2021 году </t>
  </si>
  <si>
    <t>(по состоянию на 01.10.2021 года</t>
  </si>
  <si>
    <t>г.Новошахтинск</t>
  </si>
  <si>
    <t>№ п/п</t>
  </si>
  <si>
    <t>Наименование муниципальной программы, объекта, мероприятия , направления расходования субсидий, субвенций</t>
  </si>
  <si>
    <t>Реквизиты нормативно правового акта об утверждении муниципальной программы</t>
  </si>
  <si>
    <t>Принимаемые меры по обеспечению полного освоения средств федерального бюджета в рамках муниципальных программ в 2021 году  (заполняется в случае освоения федеральных средств менее 70 %)</t>
  </si>
  <si>
    <t xml:space="preserve">Предусмотрено программой на 2021 год </t>
  </si>
  <si>
    <t xml:space="preserve">Исполнено в 2021 году (кассовые расходы)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</si>
  <si>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</si>
  <si>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</si>
  <si>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</si>
  <si>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</si>
  <si>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</si>
  <si>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</si>
  <si>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финансирования (по бюджетам)</t>
  </si>
  <si>
    <t>1.</t>
  </si>
  <si>
    <t xml:space="preserve">Муниципальная программа города Новошахтинска «Развитие здравоохранения» </t>
  </si>
  <si>
    <t xml:space="preserve">Постановление Администрации города от 07.12.2018 № 1249 «Об утверждении муниципальной программы города Новошахтинска «Развитие здравоохранения».  Постановление Администрации города от 04.06.2021 № 532 «О внесении изменений в постановление Администрации от 07.12.2018 № 1249»                                    </t>
  </si>
  <si>
    <t>1.1.</t>
  </si>
  <si>
    <t>Приобретение оборудования в рамах подпрограммы  «Профилактика заболеваний и формирование здорового образа жизни. Развитие первичной медико-санитарной помощи»</t>
  </si>
  <si>
    <t>Процент освоения федеральных средств - 24,2  %. Заключен контракт от 09.03.2021 № 2021.13 на закупку рентгеновского аппарата  на сумму 11 111,5 тыс. руб. 10.06.2021 произведена поставка, 18.06.2021 - ввод в эксплуатацию. 16.07.2021 произведена оплата.  Заключен контракт от 03.06.2021 № 2021.60 на закупку системы рентгеновской, компьютерной томографии всего тела  на сумму 34 563,5 тыс. руб., поставка произведена   27.09.2021, ввод в эксплуатацию 30.09.2021.  Планируемый срок освоения  федеральных средств в полном объеме до конца 2021 года.</t>
  </si>
  <si>
    <t>1.2.</t>
  </si>
  <si>
    <r>
      <t>Оплата отпусков и выплата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 в рамах подпрограммы</t>
    </r>
    <r>
      <rPr>
        <sz val="10"/>
        <rFont val="Times New Roman"/>
        <family val="1"/>
        <charset val="204"/>
      </rPr>
      <t xml:space="preserve">  «Кадровое обеспечение системы здравоохранения»</t>
    </r>
  </si>
  <si>
    <t>Процент освоения федеральных средств - 85,5 %. Планируемый срок освоения  федеральных средств в полном объеме до конца 2021 года.</t>
  </si>
  <si>
    <t>1.3.</t>
  </si>
  <si>
    <t>Осуществление выплат стимулирующего характера за дополнительную нагрузку медицинским работникам, участвующим в проведении вакцинации взрослого населения против новой коронавирусной инфекции, и расходов, связанных с оплатой отпусков и выплатой компенсации за неиспользованные отпуска медицинским работникам, которым предоставлялись указанные стимулирующие выплаты в рамах подпрограммы  «Кадровое обеспечение системы здравоохранения»</t>
  </si>
  <si>
    <t>Средства выделены согласно распоряжению Правительства Ростовской области от 21.09.2021 № 812 "О распределении средств". Планируемый срок освоения  федеральных средств в полном объеме до конца 2021 года.</t>
  </si>
  <si>
    <t>2.</t>
  </si>
  <si>
    <t>Муниципальная программа города Новошахтинска «Развитие муниципальной системы образования»</t>
  </si>
  <si>
    <t xml:space="preserve">Постановление Администрации города от 07.12.2018 № 1227 «Об утверждении муниципальной программы города Новошахтинска «Развитие муниципальной системы образования».                                    Постановление Администрации города от 21.05.2020 № 357 «О внесении изменений в постановление Администрации от 07.12.2018 № 1227».                                                                       Постановление Администрации города от 28.05.2020 № 387 «О внесении изменений в постановление Администрации от 07.12.2018 № 1227».                                                                                Постановление Администрации города от 10.09.2021 № 956 «О внесении изменений в постановление Администрации от 07.12.2018 № 1227». 
</t>
  </si>
  <si>
    <t>2.1.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</si>
  <si>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</si>
  <si>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Процент освоения федеральных средств - 74,4 %. Планируемый срок освоения  федеральных средств в полном объеме до конца 2021 года, в связи с ежемесячным осуществлением расходов.
</t>
  </si>
  <si>
    <t>2.2.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</si>
  <si>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</si>
  <si>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Процент освоения федеральных средств - 41,5 %. Планируемый срок освоения  федеральных средств в полном объеме до конца 2021 года, в связи с ежемесячным осуществлением расходов.</t>
  </si>
  <si>
    <t>2.3.</t>
  </si>
  <si>
    <t>Субвенция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</t>
  </si>
  <si>
    <t>Процент освоения федеральных средств - 90,8 %. Планируемый срок освоения  федеральных средств в полном объеме до конца 2021 года, в связи с тем что выплата единовременного пособия носит заявительный характер.</t>
  </si>
  <si>
    <t>3.</t>
  </si>
  <si>
    <t>Муниципальная программа города Новошахтинска «Молодёжная политика и социальная активность»</t>
  </si>
  <si>
    <t xml:space="preserve">Постановление Администрации города от 07.12.2018 № 1245 «Об утверждении муниципальной программы города Новошахтинска «Молодёжь Несветая».            Постановление Администрации города от 27.02.2019 № 169 «О внесении изменений в постановление Администрации города от 07.12.2018 № 1245».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30.12.2019 № 1360 «О внесении изменений в постановление Администрации от 07.12.2018 № 1246».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30.03.2020 № 275 «О внесении изменений в постановление Администрации города от 07.12.2018 № 1245».                                                   Постановление Администрации города от 23.07.2021 № 776 «О внесении изменений в постановление Администрации города от 07.12.2018 № 1245»           </t>
  </si>
  <si>
    <t>4.</t>
  </si>
  <si>
    <t>Муниципальная программа города Новошахтинска «Социальная поддержка и социальное обслуживание жителей города»</t>
  </si>
  <si>
    <t xml:space="preserve">Постановление Администрации города от 07.12.2018 № 1238 «Об утверждении муниципальной программы города Новошахтинска «Социальная поддержка и социальное обслуживание жителей города».      Постановление Администрации города от 30.12.2020 «О внесении изменений в постановление Администрации города от 07.12.2018 № 1238». Постановление Администрации города от 17.06.2021 № 622 «О внесении изменений в постановление Администрации города от 07.12.2018 № 1238».                                                                                    Постановление Администрации города от 30.09.2021 № 1063 «О внесении изменений в постановление Администрации города от 07.12.2018 № 1238».
</t>
  </si>
  <si>
    <t>4.1.</t>
  </si>
  <si>
    <t>Расходы на осуществление переданного полномочия Российской Федерации по предоставлению отдельных мер социальной поддержки граждан, подвергшихся воздействию радиации</t>
  </si>
  <si>
    <t xml:space="preserve">Процент освоения федеральных средств - 64,6%. Планируемый срок освоения  федеральных средств в полном объеме до конца 2021 года, в связи с тем что выплаты имеют заявительный характер. </t>
  </si>
  <si>
    <t>4.2.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</si>
  <si>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</si>
  <si>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Процент освоения федеральных средств - 96,7 %.  Планируемый срок освоения  федеральных средств в полном объеме до конца 2021 года.</t>
  </si>
  <si>
    <t>4.3.</t>
  </si>
  <si>
    <t>Предоставление мер социальной поддержки отдельным категориям граждан по оплате жилого помещения и коммунальных услуг (инвалиды, ветераны, чернобыльцы)</t>
  </si>
  <si>
    <t>Процент освоения федеральных средств -62,4%.  Планируемый срок освоения  федеральных средств в полном объеме до конца 2021 года.</t>
  </si>
  <si>
    <t>4.4.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</si>
  <si>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</si>
  <si>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Процент освоения федеральных средств - 72,5 %. Планируемый срок освоения  федеральных средств в полном объеме до конца 2021 года, в связи с тем что выплаты имеют заявительный характер. </t>
  </si>
  <si>
    <t>4.5.</t>
  </si>
  <si>
    <t>Предоставление мер социальной поддержки в виде ежемесячной выплаты в связи с рождением (усыновлением) первого ребенка</t>
  </si>
  <si>
    <t>Процент освоения федеральных средств - 76,7 %.  Планируемый срок освоения  федеральных средств в полном объеме до конца 2021 года.</t>
  </si>
  <si>
    <t>4.6.</t>
  </si>
  <si>
    <t>Выплаты государственных пособий лицам, не подлежащим обязательному социальному страхованию на случай временной нетрудоспособности, в связи с материнством и лицам, уволенным в связи с ликвидацией организаций</t>
  </si>
  <si>
    <t xml:space="preserve">Процент освоения федеральных средств - 72,1%. Планируемый срок освоения  федеральных средств в полном объеме до конца 2021 года, в связи с тем что выплаты имеют заявительный характер. </t>
  </si>
  <si>
    <t>4.7.</t>
  </si>
  <si>
    <t>Предоставление мер социальной поддержки семьям, имеющим детей и проживающим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</t>
  </si>
  <si>
    <t>Процент освоения федеральных средств - 77,8 %.  Планируемый срок освоения  федеральных средств в полном объеме до конца 2021 года.</t>
  </si>
  <si>
    <t>4.8.</t>
  </si>
  <si>
    <t>Предоставление мер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</si>
  <si>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>Процент освоения федеральных средств - 85,0 %.  Планируемый срок освоения  федеральных средств в полном объеме до конца 2021 года.</t>
  </si>
  <si>
    <t>5.</t>
  </si>
  <si>
    <t>Муниципальная программа города Новошахтинска «Доступная среда для инвалидов и других маломобильных групп граждан, проживающих в городе Новошахтинске»</t>
  </si>
  <si>
    <t>Постановление Администрации города от 07.12.2018 № 1239 «Об утверждении муниципальной программы города Новошахтинска «Доступная среда для инвалидов и других маломобильных групп граждан, проживающих в городе Новошахтинске».                                                    Постановление Администрации города от 30.12.2020 № 1143 «О внесении изменений в постановление Администрации города от 07.12.2018 № 1239».</t>
  </si>
  <si>
    <t>5.1.</t>
  </si>
  <si>
    <t>Компенсация страховых премий по договору обязательного страхования гражданской ответственности владельцев транспортных средств</t>
  </si>
  <si>
    <t xml:space="preserve">Процент освоения федеральных средств -28,2 %.  Планируемый срок освоения  федеральных средств в полном объеме до конца 2021 года, в связи с  тем, что  выплаты носят заявительный характер.                                         </t>
  </si>
  <si>
    <t>6.</t>
  </si>
  <si>
    <t xml:space="preserve">Муниципальная программа города Новошахтинска «Развитие жилищного строительства и обеспечение доступным и комфортным жильём жителей» </t>
  </si>
  <si>
    <t>Постановление Администрации города от 05.12.2018 № 1212 «Об утверждении муниципальной программы города Новошахтинска «Развитие жилищного строительства и обеспечение доступным и комфортным жильём жителей».                                             Постановление Администрации города от 30.12.2020 № 1148 «О внесении изменений в постановление Администрации города от 05.12.2018 № 1212».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30.04.2021 № 408 «О внесении изменений в постановление Администрации города от 05.12.2018 № 1212».                                                 Постановление Администрации города от 10.06.2021 № 578 «О внесении изменений в постановление Администрации города от 05.12.2018 № 1212».                                                Постановление Администрации города от 10.06.2021 № 578 «О внесении изменений в постановление Администрации города от 05.12.2018 № 1212».</t>
  </si>
  <si>
    <t>6.1.</t>
  </si>
  <si>
    <t>Субсидия на обеспечение жильем молодых семей</t>
  </si>
  <si>
    <t xml:space="preserve">Процент освоения федеральных средств - 91,2%.  Планируемый срок освоения  федеральных средств в полном объеме до конца 2021 года. </t>
  </si>
  <si>
    <t>6.2.</t>
  </si>
  <si>
    <t>Субсидия на  обеспечение жильем отдельных категорий граждан (единовременная денежная выплата на строительство или приобретение жилого  помещения (субсидия)</t>
  </si>
  <si>
    <t>Не освоены средства  федерального бюджета в связи с отсутствием фактических затрат по мероприятию "Обеспечение жилыми помещениями ветеранов, инвалидов и семей , имеющих детей -инвалидов". Планируемый срок освоения  федеральных средств в полном объеме до конца 2021 года.</t>
  </si>
  <si>
    <t>7.</t>
  </si>
  <si>
    <t xml:space="preserve">Муниципальная программа города Новошахтинска «Обеспечение качественными жилищно-коммунальными услугами» </t>
  </si>
  <si>
    <t>Постановление Администрации города от 07.12.2018 № 1246 «Об утверждении муниципальной программы города Новошахтинска «Обеспечение качественными жилищно-коммунальными услугами». Постановление Администрации города от 16.07.2021 № 750 «О внесении изменений в постановление Администрации от 07.12.2018 № 1246».</t>
  </si>
  <si>
    <t>7.1.</t>
  </si>
  <si>
    <t>Объект: "Реконструкция участков системы водоснабжения г. Новошахтинска Ростовской области"</t>
  </si>
  <si>
    <t>Процент освоения федеральных средств - 44,2%. Планируемый срок освоения  федеральных средств в полном объеме до конца 2021 года. Заключен муниципальный контракт от 21.04.2020 № 0858300001820000011 с  ООО "ИнжСтройКонтроль". Срок исполнения с 01.07.2020 по 31.12.2021. Работы выполняются в установленные сроки.</t>
  </si>
  <si>
    <t>7.2.</t>
  </si>
  <si>
    <t>Объект: "Комплекс Соколовского водохранилища. Реконструкция участка ОСВ «Водострой». Строительство электролизной, насосной 1-го подъема, РЧВ"</t>
  </si>
  <si>
    <t>Процент освоения федеральных средств — 38,6 %. Планируемый срок освоения  федеральных средств в полном объеме до конца 2021 года. Заключен муниципальный контракт  от 20.04.2020 № 0858300001820000010 с ООО "ЭКОФЕС-инжиниринг". Срок исполнения с 01.07.2020 по 15.09.2021.В ходе выполнения работ подрядчиком и детального изучения проектной документации, проведенных совещаний в Администрации города и министерстве ЖКХ Ростовской области, а также консультаций с эксплуатирующей ОСВ «Водострой» организацией ГУП РО «УРСВ» выявлены недостатки в проектной и сметной документациях (не учтены строительство трубопровода к насосной станции, вынос сетей вокруг РЧВ и демонтаж существующего водопровода, электроснабжение электролизной станции и т.д.), которые не позволяют выполнить весь комплекс работ по объекту и завершить строительство с последующим вводом объектов – электролизная, насосная 1-го подъема и РЧВ, в эксплуатацию. Для успешной реализации объекта потребовалось внесение изменений в проектные решения, корректировка сметного расчёта и увеличение стоимости заключенного с ООО «ЭКОФЕС-инжиниринг» муниципального контракта на выполнение строительно-монтажных работ. В связи с чем внесены изменения в ПСД и получены положительные заключения госэкспертизы от 22.07.2021 и от 30.07.2021. 
 В настоящее время имеется необходимость в выделении дополнительных средств в размере 42 228,2 тыс. руб., что не превышает 30% от суммы контракта и не противоречит действующему законодательству.</t>
  </si>
  <si>
    <t>7.3.</t>
  </si>
  <si>
    <t>Объект "Реконструкция магистрального водопровода г. Новошахтинска Ростовской области от участка «Водострой» до насосной станции № 2"</t>
  </si>
  <si>
    <t>Процент освоения федеральных средств -71,5 %. Планируемый срок освоения  федеральных средств в полном объеме до 01.12.2021. Работы на объекте выполнены в полном объеме.</t>
  </si>
  <si>
    <t>8.</t>
  </si>
  <si>
    <t>Муниципальная программа города Новошахтинска «Обеспечение общественного порядка и противодействие преступности»</t>
  </si>
  <si>
    <t>Постановление Администрации города от 07.12.2018 № 1250 «Об утверждении муниципальной программы города Новошахтинска "Обеспечение общественного порядка и противодействие преступности". Постановление Администрации города от 31.12.2019 № 1371 «О внесении изменений в постановление Администрации города от 07.12.2018 № 1250».                                                Постановление Администрации города от 30.12.2020 «О внесении изменений в постановление Администрации города от 07.12.2018 № 1250»</t>
  </si>
  <si>
    <t>9.</t>
  </si>
  <si>
    <t>Муниципальная программа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</t>
  </si>
  <si>
    <t>Постановление Администрации города от 07.12.2018 № 1236 «Об утверждении муниципальной программы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объектах». Постановление Администрации города от 27.06.2019 № 617 «О внесении изменений в постановление Администрации от 07.12.2018 № 1236».                                                                      Постановление Администрации города от 20.03.2020 № 232 «О внесении изменений в постановление Администрации от 07.12.2018 № 1236».                                                                                   Постановление Администрации города от 30.12.2020 «О внесении изменений в постановление Администрации от 07.12.2018 № 1236»                                                                  Постановление Администрации города от 17.09.2021 № 1005 «О внесении изменений в постановление Администрации от 07.12.2018 № 1236»</t>
  </si>
  <si>
    <t>10.</t>
  </si>
  <si>
    <t>Муниципальная программа города Новошахтинска «Спартакиада длиною в жизнь»</t>
  </si>
  <si>
    <t>Постановление Администрации города от 30.11.2018 № 1206 «Об утверждении муниципальной программы города Новошахтинска «Спартакиада длиною в жизнь». Постановление Администрации города от 11.04.2019 № 383 «О внесении изменений в постановление Администрации от 30.11.2018 № 1206».                                                                      Постановление Администрации города от 30.12.2020 «О внесении изменений в постановление Администрации от 30.11.2018 № 1206».                                                                     Постановление Администрации города от 14.09.2021 № 966 «О внесении изменений в постановление Администрации от 30.11.2018 № 1206».</t>
  </si>
  <si>
    <t>11.</t>
  </si>
  <si>
    <t>Муниципальная программа города Новошахтинска «Развитие  экономики»</t>
  </si>
  <si>
    <t>Постановление Администрации города от 23.11.2018 № 1168 «Об утверждении муниципальной программы города Новошахтинска «Развитие экономики».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25.06.2021 № 654 «О внесении изменений в постановление Администрации от 23.11.2018 № 1168».</t>
  </si>
  <si>
    <t>11.1.</t>
  </si>
  <si>
    <t>Расходы на осуществление полномочий по подготовке и проведению Всероссийской переписи населения 2020 года</t>
  </si>
  <si>
    <t>Не освоены средства  федерального бюджета в связи с переносом сроков проведения Всероссийской переписи населения 2020 года  на октябрь 2021 года. Планируемый срок освоения федеральных средств в полном объеме до конца 2021 года.</t>
  </si>
  <si>
    <t>12.</t>
  </si>
  <si>
    <t>Муниципальная программа города Новошахтинска «Информационное общество»</t>
  </si>
  <si>
    <t xml:space="preserve">Постановление Администрации города от 07.12.2018 № 1248 «Об утверждении муниципальной программы города Новошахтинска «Информационное общество».    Постановление Администрации города от 27.06.2019 № 630 «О внесении изменений в постановление Администрации города от 07.12.2018 № 1248».                                                                                              Постановление Администрации города от 31.07.2020 № 581 «О внесении изменений в постановление Администрации города от 07.12.2018 № 1248».                                                                                                       Постановление Администрации города от 21.05.2021 № 473 «О внесении изменений в постановление Администрации города от 07.12.2018 № 1248».                                                     Постановление Администрации города от 02.09.2021 № 896 «О внесении изменений в постановление Администрации города от 07.12.2018 № 1248»
</t>
  </si>
  <si>
    <t>13.</t>
  </si>
  <si>
    <t>Муниципальная программа города Новошахтинска «Развитие транспортной системы»</t>
  </si>
  <si>
    <t>Постановление Администрации города от 07.12.2018 № 1240 «Об утверждении муниципальной программы города Новошахтинска «Развитие транспортной системы».                                                                Постановление Администрации города от 26.03.2021 № 257 «О внесении изменений в постановление Администрации города от 07.12.2018 № 1240».                                                    Постановление Администрации города от 10.09.2021 № 935 «О внесении изменений в постановление Администрации города от 07.12.2018 № 1240».</t>
  </si>
  <si>
    <t>13.1.</t>
  </si>
  <si>
    <t>Объект "Реконструкция пр. Ленина с прилегающей территорией в городе Новошахтинске Ростовской области"</t>
  </si>
  <si>
    <t xml:space="preserve">Планируемый срок освоения федеральных средств в полном объеме,  до конца 2021 года.        25.02.2021 заключен муниципальный контракт с ООО «Дорстрой» (г. Аксай) на сумму 207 873,0 тыс. руб. Срок выполнения работ 8 месяцев с даты  передачи разрешения на строительство (с 25.02.2021 по 25.10.2021).
Подрядная организация приступила к выполнению работ. Работы выполняются в установленные сроки.                  </t>
  </si>
  <si>
    <t>14.</t>
  </si>
  <si>
    <t>Муниципальная программа города Новошахтинска «Сохранение и развитие культуры и искусства»</t>
  </si>
  <si>
    <t xml:space="preserve">Постановление Администрации города от 07.12.2018 № 1247 «Об утверждении муниципальной программы города Новошахтинска «Сохранение и развитие культуры и искусства».                                        Постановление Администрации города от 15.03.2019 № 226 «О внесении изменений в постановление Администрации города от 07.12.2018 № 1247».                                                 Постановление Администрации города от 04.06.2021 № 534 «О внесении изменений в постановление Администрации города от 07.12.2018 № 1247».                                                                                Постановление Администрации города от 02.09.2021 № 897 «О внесении изменений в постановление Администрации города от 07.12.2018 № 1247».
</t>
  </si>
  <si>
    <t>14.1.</t>
  </si>
  <si>
    <t>Субсидия на создание виртуальных концертных залов в рамках основного мероприятия «Развитие дополнительного образования в сфере культуры»</t>
  </si>
  <si>
    <t xml:space="preserve">Процент освоения федеральных средств - 91,5 %. Планируемый срок освоения  федеральных средств в полном объеме до конца 2021 года. 
</t>
  </si>
  <si>
    <t>14.2.</t>
  </si>
  <si>
    <t>Субсидия на государственную поддержку отрасли культуры</t>
  </si>
  <si>
    <t xml:space="preserve">Планируемый срок освоения федеральных средств в полном объеме,  до конца 2021 года. Заключен контракт от 06.08.2021 № 0358300089321000005 с поставщиком ООО «ВЫСОТА» на сумму 3 730,5 тыс. руб. Срок выполнения работ с 06.08.2021 по 04.10.2021. Работы выполнены в полном объеме. Заявка на финансирование направлена в Министерство культуры Ростовской области 04.10.2021. </t>
  </si>
  <si>
    <t>14.3.</t>
  </si>
  <si>
    <t>Субсидия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</si>
  <si>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 xml:space="preserve">Процент освоения федеральных средств - 98,5 %. Планируемый срок освоения  федеральных средств в полном объеме до конца 2021 года. Заключено 33 договора, из них 32 договора исполнено. </t>
  </si>
  <si>
    <t>15.</t>
  </si>
  <si>
    <t>Муниципальная программа города Новошахтинска «Энергосбережение и повышение энергетической эффективности»</t>
  </si>
  <si>
    <t>Постановление Администрации города от 30.11.2018 № 1207 «Об утверждении муниципальной программы города Новошахтинска «Энергосбережение и повышение энергетической эффективности».     Постановление Администрации города от 31.07.2020 № 588 «О внесении изменений в постановление Администрации города от 30.11.2018 № 1207».</t>
  </si>
  <si>
    <t>16.</t>
  </si>
  <si>
    <t>Муниципальная программа города Новошахтинска «Управление муниципальными финансами»</t>
  </si>
  <si>
    <t>Постановление Администрации города от 07.12.2018 № 1230 «Об утверждении муниципальной программы города Новошахтинска «Управление муниципальными финансами». Постановление Администрации города от 11.07.2019 № 679 «О внесении изменений в постановление Администрации города от 07.12.2018 № 1230».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30.12.2019 № 1359 «О внесении изменений в постановление Администрации города от 07.12.2018 № 1230».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30.04.2021 № 407 «О внесении изменений в постановление Администрации города от 07.12.2018 № 1230».</t>
  </si>
  <si>
    <t>17.</t>
  </si>
  <si>
    <t>Муниципальная программа города Новошахтинска «Управление и распоряжение муниципальной собственностью и земельными ресурсами»</t>
  </si>
  <si>
    <t>Постановление Администрации города от 07.12.2018 № 1243 «Об утверждении муниципальной программы города Новошахтинска «Управление и распоряжение муниципальной собственностью и земельными ресурсами».    Постановление Администрации города от 31.12.2019 № 1376 «О внесении изменений в постановление Администрации города от 07.12.2018 № 1243».                             Постановление Администрации города от 28.05.2020 № 375 «О внесении изменений в постановление Администрации города от 07.12.2018 № 1243». Постановление Администрации города от 19.08.2021 № 854 «О внесении изменений в постановление Администрации города от 07.12.2018 № 1243».</t>
  </si>
  <si>
    <t>18.</t>
  </si>
  <si>
    <t>Муниципальная программа города Новошахтинска «Развитие муниципальной службы»</t>
  </si>
  <si>
    <t>Постановление Администрации города от 07.12.2018 № 1244 «Об утверждении муниципальной программы города Новошахтинска ««Развитие муниципальной службы».                                                              Постановление Администрации города от 17.06.2021 № 620 «О внесении изменений в постановление Администрации города от 07.12.2018 № 1244».                                                  Постановление Администрации города от 10.09.2021 № 936 «О внесении изменений в постановление Администрации города от 07.12.2018 № 1244»</t>
  </si>
  <si>
    <t xml:space="preserve">                                                                              </t>
  </si>
  <si>
    <t>18.1.</t>
  </si>
  <si>
    <t>Субвенция на осуществление полномочий по составлению (изменению, дополнению) списков кандидатов в присяжные заседатели федеральных судов общей юрисдикции</t>
  </si>
  <si>
    <t xml:space="preserve">Процент освоения федеральных средств - 16,6 %., в связи с фактически произведенными затратами (по фактически сложившейся потребности) в соответствии с заключенными муниципальными контрактами.  </t>
  </si>
  <si>
    <t>19.</t>
  </si>
  <si>
    <t>Муниципальная программа города Новошахтинска «Содействие развитию и поддержка социально ориентированных некоммерческих организаций»</t>
  </si>
  <si>
    <t>Постановление Администрации города от 07.12.2018 № 1237 «Об утверждении муниципальной программы города Новошахтинска «Содействие развитию и поддержка социально ориентированных некоммерческих организаций».                            Постановление Администрации города от 26.12.2019 № 1340 «О внесении изменений в постановление Администрации города от 07.12.2018 № 1237».</t>
  </si>
  <si>
    <t>20.</t>
  </si>
  <si>
    <t>Муниципальная программа города Новошахтинска «Формирование комфортной городской среды».</t>
  </si>
  <si>
    <t xml:space="preserve">Постановление Администрации города от 30.11.2017 № 1170 «Об утверждении муниципальной программы города Новошахтинска «Формирование комфортной городской среды».
Постановление Администрации города от 30.12.2020 № 1157 «О внесении изменений в постановление Администрации города от 30.11.2017 № 1170».                                                                                                                                                                                                              Постановление Администрации города от 10.06.2021 № 577 «О внесении изменений в постановление Администрации города от 30.11.2017 № 1170».
Постановление Администрации города от 27.08.2021 № 891 «О внесении изменений в постановление Администрации города от 30.11.2017 № 1170».
</t>
  </si>
  <si>
    <t>21.</t>
  </si>
  <si>
    <t>Муниципальная программа города Новошахтинска «Формирование законопослушного поведения участников дорожного движения»</t>
  </si>
  <si>
    <t xml:space="preserve">Постановление Администрации города от 07.12.2018 № 1241 «Об утверждении муниципальной программы города Новошахтинска «Формирование законопослушного поведения участников дорожного движения».                                         Постановление Администрации города от 30.12.2020 № 1146 «О внесении изменений в постановление Администрации города от 07.12.2018 № 1241».
</t>
  </si>
  <si>
    <t>Всего:</t>
  </si>
  <si>
    <t>Заместитель Главы Администрации города по вопросам экономики</t>
  </si>
  <si>
    <t>М.В. Ермаченко</t>
  </si>
  <si>
    <t xml:space="preserve">                                     </t>
  </si>
  <si>
    <t>Заместитель начальника финансового управления</t>
  </si>
  <si>
    <t>Е.А. Горбанева</t>
  </si>
  <si>
    <t xml:space="preserve">Исакова Анастасия Константиновна </t>
  </si>
  <si>
    <t xml:space="preserve"> +7 (863 69) 2-43-17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</si>
</sst>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 vertical="top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 wrapText="1"/>
    </xf>
    <xf numFmtId="165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165" fontId="0" fillId="2" borderId="0" xfId="0" applyNumberFormat="1" applyFill="1"/>
    <xf numFmtId="0" fontId="0" fillId="2" borderId="0" xfId="0" applyFill="1"/>
    <xf numFmtId="164" fontId="3" fillId="2" borderId="1" xfId="0" applyNumberFormat="1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center" vertical="top"/>
    </xf>
    <xf numFmtId="165" fontId="1" fillId="2" borderId="1" xfId="0" applyNumberFormat="1" applyFont="1" applyFill="1" applyBorder="1" applyAlignment="1">
      <alignment vertical="top"/>
    </xf>
    <xf numFmtId="16" fontId="1" fillId="2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 wrapText="1"/>
    </xf>
    <xf numFmtId="165" fontId="6" fillId="2" borderId="0" xfId="0" applyNumberFormat="1" applyFont="1" applyFill="1"/>
    <xf numFmtId="0" fontId="6" fillId="2" borderId="0" xfId="0" applyFont="1" applyFill="1"/>
    <xf numFmtId="0" fontId="1" fillId="2" borderId="1" xfId="0" applyFont="1" applyFill="1" applyBorder="1" applyAlignment="1">
      <alignment horizontal="justify" vertical="top"/>
    </xf>
    <xf numFmtId="165" fontId="7" fillId="2" borderId="0" xfId="0" applyNumberFormat="1" applyFont="1" applyFill="1"/>
    <xf numFmtId="0" fontId="7" fillId="2" borderId="0" xfId="0" applyFont="1" applyFill="1"/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5" fontId="7" fillId="0" borderId="0" xfId="0" applyNumberFormat="1" applyFont="1"/>
    <xf numFmtId="0" fontId="7" fillId="0" borderId="0" xfId="0" applyFont="1"/>
    <xf numFmtId="165" fontId="1" fillId="0" borderId="0" xfId="0" applyNumberFormat="1" applyFon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view="pageBreakPreview" zoomScale="72" zoomScaleNormal="100" zoomScaleSheetLayoutView="72" workbookViewId="0">
      <pane xSplit="3" ySplit="9" topLeftCell="D10" activePane="bottomRight" state="frozen"/>
      <selection activeCell="M11" sqref="M11"/>
      <selection pane="topRight" activeCell="M11" sqref="M11"/>
      <selection pane="bottomLeft" activeCell="M11" sqref="M11"/>
      <selection pane="bottomRight" activeCell="S12" sqref="S12"/>
    </sheetView>
  </sheetViews>
  <sheetFormatPr defaultRowHeight="15.6" x14ac:dyDescent="0.3"/>
  <cols>
    <col min="1" max="1" width="8.88671875" style="1" customWidth="1"/>
    <col min="2" max="2" width="25" style="1" customWidth="1"/>
    <col min="3" max="3" width="47.109375" style="1" customWidth="1"/>
    <col min="4" max="4" width="12.5546875" style="1" customWidth="1"/>
    <col min="5" max="5" width="12.44140625" style="1" customWidth="1"/>
    <col min="6" max="6" width="14" style="1" customWidth="1"/>
    <col min="7" max="7" width="12.44140625" style="1" customWidth="1"/>
    <col min="8" max="8" width="12" style="1" customWidth="1"/>
    <col min="9" max="9" width="14.109375" style="1" customWidth="1"/>
    <col min="10" max="10" width="12.33203125" style="1" customWidth="1"/>
    <col min="11" max="11" width="13" style="1" customWidth="1"/>
    <col min="12" max="12" width="11.6640625" style="1" customWidth="1"/>
    <col min="13" max="13" width="15.33203125" style="1" customWidth="1"/>
    <col min="14" max="14" width="76" style="2" customWidth="1"/>
    <col min="15" max="15" width="14" style="3" customWidth="1"/>
  </cols>
  <sheetData>
    <row r="1" spans="1:15" ht="6" customHeight="1" x14ac:dyDescent="0.3"/>
    <row r="2" spans="1:15" x14ac:dyDescent="0.3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5" x14ac:dyDescent="0.3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5" x14ac:dyDescent="0.3">
      <c r="A4" s="35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5" ht="9" customHeight="1" x14ac:dyDescent="0.3"/>
    <row r="6" spans="1:15" ht="15.75" customHeight="1" x14ac:dyDescent="0.3">
      <c r="A6" s="36" t="s">
        <v>3</v>
      </c>
      <c r="B6" s="36" t="s">
        <v>4</v>
      </c>
      <c r="C6" s="36" t="s">
        <v>5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9" t="s">
        <v>6</v>
      </c>
    </row>
    <row r="7" spans="1:15" ht="15" customHeight="1" x14ac:dyDescent="0.3">
      <c r="A7" s="36"/>
      <c r="B7" s="36"/>
      <c r="C7" s="36"/>
      <c r="D7" s="42" t="s">
        <v>7</v>
      </c>
      <c r="E7" s="42"/>
      <c r="F7" s="42"/>
      <c r="G7" s="42"/>
      <c r="H7" s="42"/>
      <c r="I7" s="42" t="s">
        <v>8</v>
      </c>
      <c r="J7" s="42"/>
      <c r="K7" s="42"/>
      <c r="L7" s="42"/>
      <c r="M7" s="42"/>
      <c r="N7" s="40"/>
    </row>
    <row r="8" spans="1:15" ht="15" customHeight="1" x14ac:dyDescent="0.3">
      <c r="A8" s="36"/>
      <c r="B8" s="36"/>
      <c r="C8" s="36"/>
      <c r="D8" s="42" t="s">
        <v>9</v>
      </c>
      <c r="E8" s="42" t="s">
        <v>10</v>
      </c>
      <c r="F8" s="42"/>
      <c r="G8" s="42"/>
      <c r="H8" s="42"/>
      <c r="I8" s="42" t="s">
        <v>9</v>
      </c>
      <c r="J8" s="42" t="s">
        <v>10</v>
      </c>
      <c r="K8" s="42"/>
      <c r="L8" s="42"/>
      <c r="M8" s="42"/>
      <c r="N8" s="40"/>
    </row>
    <row r="9" spans="1:15" ht="88.5" customHeight="1" x14ac:dyDescent="0.3">
      <c r="A9" s="36"/>
      <c r="B9" s="36"/>
      <c r="C9" s="36"/>
      <c r="D9" s="42"/>
      <c r="E9" s="4" t="s">
        <v>11</v>
      </c>
      <c r="F9" s="4" t="s">
        <v>12</v>
      </c>
      <c r="G9" s="4" t="s">
        <v>13</v>
      </c>
      <c r="H9" s="4" t="s">
        <v>14</v>
      </c>
      <c r="I9" s="42"/>
      <c r="J9" s="4" t="s">
        <v>11</v>
      </c>
      <c r="K9" s="4" t="s">
        <v>12</v>
      </c>
      <c r="L9" s="4" t="s">
        <v>13</v>
      </c>
      <c r="M9" s="4" t="s">
        <v>14</v>
      </c>
      <c r="N9" s="41"/>
    </row>
    <row r="10" spans="1:15" x14ac:dyDescent="0.3">
      <c r="A10" s="36" t="s">
        <v>15</v>
      </c>
      <c r="B10" s="36"/>
      <c r="C10" s="36"/>
      <c r="D10" s="36"/>
      <c r="E10" s="36"/>
      <c r="F10" s="36"/>
      <c r="G10" s="36"/>
      <c r="H10" s="36"/>
      <c r="I10" s="5">
        <f>I58/D58*100</f>
        <v>64.079608322649193</v>
      </c>
      <c r="J10" s="5">
        <f>J58/E58*100</f>
        <v>57.671042714211559</v>
      </c>
      <c r="K10" s="5">
        <f>K58/F58*100</f>
        <v>64.263997456319615</v>
      </c>
      <c r="L10" s="5">
        <f>L58/G58*100</f>
        <v>67.567889712693741</v>
      </c>
      <c r="M10" s="5">
        <f>M58/H58*100</f>
        <v>87.900399993181068</v>
      </c>
      <c r="N10" s="6"/>
    </row>
    <row r="11" spans="1:15" s="12" customFormat="1" ht="88.5" customHeight="1" x14ac:dyDescent="0.3">
      <c r="A11" s="7" t="s">
        <v>16</v>
      </c>
      <c r="B11" s="8" t="s">
        <v>17</v>
      </c>
      <c r="C11" s="39" t="s">
        <v>18</v>
      </c>
      <c r="D11" s="9">
        <f>SUM(E11:H11)</f>
        <v>100003.40000000001</v>
      </c>
      <c r="E11" s="9">
        <v>55326.7</v>
      </c>
      <c r="F11" s="9">
        <v>19049.3</v>
      </c>
      <c r="G11" s="9">
        <v>11405.3</v>
      </c>
      <c r="H11" s="9">
        <v>14222.1</v>
      </c>
      <c r="I11" s="9">
        <f>SUM(J11:M11)</f>
        <v>44353.1</v>
      </c>
      <c r="J11" s="9">
        <v>11243.8</v>
      </c>
      <c r="K11" s="9">
        <v>12005.8</v>
      </c>
      <c r="L11" s="9">
        <v>7783.6</v>
      </c>
      <c r="M11" s="9">
        <v>13319.9</v>
      </c>
      <c r="N11" s="10"/>
      <c r="O11" s="11"/>
    </row>
    <row r="12" spans="1:15" s="12" customFormat="1" ht="129.75" customHeight="1" x14ac:dyDescent="0.3">
      <c r="A12" s="7" t="s">
        <v>19</v>
      </c>
      <c r="B12" s="13" t="s">
        <v>20</v>
      </c>
      <c r="C12" s="40"/>
      <c r="D12" s="14">
        <f>E12+F12+G12+H12</f>
        <v>46004.3</v>
      </c>
      <c r="E12" s="14">
        <v>44513.8</v>
      </c>
      <c r="F12" s="14">
        <v>1490.5</v>
      </c>
      <c r="G12" s="14">
        <v>0</v>
      </c>
      <c r="H12" s="14">
        <v>0</v>
      </c>
      <c r="I12" s="14">
        <f>J12+K12+L12+M12</f>
        <v>11111.5</v>
      </c>
      <c r="J12" s="14">
        <v>10751.5</v>
      </c>
      <c r="K12" s="14">
        <v>360</v>
      </c>
      <c r="L12" s="14">
        <v>0</v>
      </c>
      <c r="M12" s="14">
        <v>0</v>
      </c>
      <c r="N12" s="10" t="s">
        <v>21</v>
      </c>
      <c r="O12" s="11"/>
    </row>
    <row r="13" spans="1:15" s="12" customFormat="1" ht="239.25" customHeight="1" x14ac:dyDescent="0.3">
      <c r="A13" s="7" t="s">
        <v>22</v>
      </c>
      <c r="B13" s="13" t="s">
        <v>23</v>
      </c>
      <c r="C13" s="40"/>
      <c r="D13" s="14">
        <f>E13+F13+G13+H13</f>
        <v>576.1</v>
      </c>
      <c r="E13" s="14">
        <v>576.1</v>
      </c>
      <c r="F13" s="14">
        <v>0</v>
      </c>
      <c r="G13" s="14">
        <v>0</v>
      </c>
      <c r="H13" s="14">
        <v>0</v>
      </c>
      <c r="I13" s="14">
        <f>J13+K13+L13+M13</f>
        <v>492.3</v>
      </c>
      <c r="J13" s="14">
        <v>492.3</v>
      </c>
      <c r="K13" s="14">
        <v>0</v>
      </c>
      <c r="L13" s="14">
        <v>0</v>
      </c>
      <c r="M13" s="14">
        <v>0</v>
      </c>
      <c r="N13" s="10" t="s">
        <v>24</v>
      </c>
      <c r="O13" s="11"/>
    </row>
    <row r="14" spans="1:15" s="12" customFormat="1" ht="241.5" customHeight="1" x14ac:dyDescent="0.3">
      <c r="A14" s="7" t="s">
        <v>25</v>
      </c>
      <c r="B14" s="15" t="s">
        <v>26</v>
      </c>
      <c r="C14" s="41"/>
      <c r="D14" s="14">
        <f>E14+F14+G14+H14</f>
        <v>10236.799999999999</v>
      </c>
      <c r="E14" s="14">
        <v>10236.799999999999</v>
      </c>
      <c r="F14" s="14">
        <v>0</v>
      </c>
      <c r="G14" s="14">
        <v>0</v>
      </c>
      <c r="H14" s="14">
        <v>0</v>
      </c>
      <c r="I14" s="14">
        <f>J14+K14+L14+M14</f>
        <v>0</v>
      </c>
      <c r="J14" s="14">
        <v>0</v>
      </c>
      <c r="K14" s="14">
        <v>0</v>
      </c>
      <c r="L14" s="14">
        <v>0</v>
      </c>
      <c r="M14" s="14">
        <v>0</v>
      </c>
      <c r="N14" s="10" t="s">
        <v>27</v>
      </c>
      <c r="O14" s="11"/>
    </row>
    <row r="15" spans="1:15" s="12" customFormat="1" ht="111" customHeight="1" x14ac:dyDescent="0.3">
      <c r="A15" s="7" t="s">
        <v>28</v>
      </c>
      <c r="B15" s="8" t="s">
        <v>29</v>
      </c>
      <c r="C15" s="38" t="s">
        <v>30</v>
      </c>
      <c r="D15" s="9">
        <f>SUM(E15:H15)</f>
        <v>1128417.2</v>
      </c>
      <c r="E15" s="9">
        <v>59626.400000000001</v>
      </c>
      <c r="F15" s="9">
        <v>562571.19999999995</v>
      </c>
      <c r="G15" s="9">
        <v>456460.4</v>
      </c>
      <c r="H15" s="9">
        <v>49759.199999999997</v>
      </c>
      <c r="I15" s="9">
        <f t="shared" ref="I15:I57" si="0">SUM(J15:M15)</f>
        <v>839477.4</v>
      </c>
      <c r="J15" s="9">
        <v>34425.800000000003</v>
      </c>
      <c r="K15" s="9">
        <v>440428.9</v>
      </c>
      <c r="L15" s="9">
        <f>329800.2+228.9+167.1-0.1</f>
        <v>330196.10000000003</v>
      </c>
      <c r="M15" s="9">
        <v>34426.6</v>
      </c>
      <c r="N15" s="10"/>
      <c r="O15" s="11"/>
    </row>
    <row r="16" spans="1:15" s="12" customFormat="1" ht="159.75" customHeight="1" x14ac:dyDescent="0.3">
      <c r="A16" s="7" t="s">
        <v>31</v>
      </c>
      <c r="B16" s="16" t="s">
        <v>32</v>
      </c>
      <c r="C16" s="38"/>
      <c r="D16" s="5">
        <f>E16+F16+G16+H16</f>
        <v>27732.6</v>
      </c>
      <c r="E16" s="5">
        <v>27732.6</v>
      </c>
      <c r="F16" s="5">
        <v>0</v>
      </c>
      <c r="G16" s="5">
        <v>0</v>
      </c>
      <c r="H16" s="5">
        <v>0</v>
      </c>
      <c r="I16" s="9">
        <f t="shared" si="0"/>
        <v>20630.599999999999</v>
      </c>
      <c r="J16" s="5">
        <v>20630.599999999999</v>
      </c>
      <c r="K16" s="5">
        <v>0</v>
      </c>
      <c r="L16" s="5">
        <v>0</v>
      </c>
      <c r="M16" s="5">
        <v>0</v>
      </c>
      <c r="N16" s="10" t="s">
        <v>33</v>
      </c>
      <c r="O16" s="11"/>
    </row>
    <row r="17" spans="1:15" s="12" customFormat="1" ht="155.25" customHeight="1" x14ac:dyDescent="0.3">
      <c r="A17" s="7" t="s">
        <v>34</v>
      </c>
      <c r="B17" s="16" t="s">
        <v>35</v>
      </c>
      <c r="C17" s="38"/>
      <c r="D17" s="5">
        <f>E17+F17+G17+H17</f>
        <v>35326.9</v>
      </c>
      <c r="E17" s="5">
        <v>30734.400000000001</v>
      </c>
      <c r="F17" s="5">
        <v>4592.5</v>
      </c>
      <c r="G17" s="5">
        <v>0</v>
      </c>
      <c r="H17" s="5">
        <v>0</v>
      </c>
      <c r="I17" s="9">
        <f t="shared" si="0"/>
        <v>14646.7</v>
      </c>
      <c r="J17" s="5">
        <v>12742.6</v>
      </c>
      <c r="K17" s="5">
        <v>1904.1</v>
      </c>
      <c r="L17" s="5">
        <v>0</v>
      </c>
      <c r="M17" s="5">
        <v>0</v>
      </c>
      <c r="N17" s="10" t="s">
        <v>36</v>
      </c>
      <c r="O17" s="11"/>
    </row>
    <row r="18" spans="1:15" s="12" customFormat="1" ht="136.5" customHeight="1" x14ac:dyDescent="0.3">
      <c r="A18" s="7" t="s">
        <v>37</v>
      </c>
      <c r="B18" s="16" t="s">
        <v>38</v>
      </c>
      <c r="C18" s="38"/>
      <c r="D18" s="5">
        <f>E18+F18+G18+H18</f>
        <v>1159.4000000000001</v>
      </c>
      <c r="E18" s="5">
        <v>1159.4000000000001</v>
      </c>
      <c r="F18" s="5">
        <v>0</v>
      </c>
      <c r="G18" s="5">
        <v>0</v>
      </c>
      <c r="H18" s="5">
        <v>0</v>
      </c>
      <c r="I18" s="9">
        <f t="shared" si="0"/>
        <v>1052.5999999999999</v>
      </c>
      <c r="J18" s="5">
        <v>1052.5999999999999</v>
      </c>
      <c r="K18" s="5">
        <v>0</v>
      </c>
      <c r="L18" s="5">
        <v>0</v>
      </c>
      <c r="M18" s="5">
        <v>0</v>
      </c>
      <c r="N18" s="10" t="s">
        <v>39</v>
      </c>
      <c r="O18" s="11"/>
    </row>
    <row r="19" spans="1:15" s="12" customFormat="1" ht="312" customHeight="1" x14ac:dyDescent="0.3">
      <c r="A19" s="7" t="s">
        <v>40</v>
      </c>
      <c r="B19" s="8" t="s">
        <v>41</v>
      </c>
      <c r="C19" s="17" t="s">
        <v>42</v>
      </c>
      <c r="D19" s="9">
        <f>SUM(E19:H19)</f>
        <v>652.29999999999995</v>
      </c>
      <c r="E19" s="9">
        <v>0</v>
      </c>
      <c r="F19" s="9">
        <v>455.5</v>
      </c>
      <c r="G19" s="9">
        <v>196.8</v>
      </c>
      <c r="H19" s="9">
        <v>0</v>
      </c>
      <c r="I19" s="9">
        <f t="shared" si="0"/>
        <v>521.79999999999995</v>
      </c>
      <c r="J19" s="9">
        <v>0</v>
      </c>
      <c r="K19" s="9">
        <v>427.9</v>
      </c>
      <c r="L19" s="18">
        <v>93.9</v>
      </c>
      <c r="M19" s="9">
        <v>0</v>
      </c>
      <c r="N19" s="6"/>
      <c r="O19" s="11"/>
    </row>
    <row r="20" spans="1:15" s="12" customFormat="1" ht="272.25" customHeight="1" x14ac:dyDescent="0.3">
      <c r="A20" s="7" t="s">
        <v>43</v>
      </c>
      <c r="B20" s="8" t="s">
        <v>44</v>
      </c>
      <c r="C20" s="17" t="s">
        <v>45</v>
      </c>
      <c r="D20" s="9">
        <f>SUM(E20:H20)</f>
        <v>958733.3</v>
      </c>
      <c r="E20" s="9">
        <v>496514.8</v>
      </c>
      <c r="F20" s="9">
        <v>433496.3</v>
      </c>
      <c r="G20" s="9">
        <v>12180.3</v>
      </c>
      <c r="H20" s="9">
        <v>16541.900000000001</v>
      </c>
      <c r="I20" s="9">
        <f t="shared" si="0"/>
        <v>721035.8</v>
      </c>
      <c r="J20" s="9">
        <v>389561.2</v>
      </c>
      <c r="K20" s="9">
        <v>310355.3</v>
      </c>
      <c r="L20" s="9">
        <v>8557.2999999999993</v>
      </c>
      <c r="M20" s="9">
        <v>12562</v>
      </c>
      <c r="N20" s="10"/>
      <c r="O20" s="11"/>
    </row>
    <row r="21" spans="1:15" s="12" customFormat="1" ht="149.25" customHeight="1" x14ac:dyDescent="0.3">
      <c r="A21" s="7" t="s">
        <v>46</v>
      </c>
      <c r="B21" s="16" t="s">
        <v>47</v>
      </c>
      <c r="C21" s="17"/>
      <c r="D21" s="5">
        <f t="shared" ref="D21:D28" si="1">E21+F21+G21+H21</f>
        <v>2585.1999999999998</v>
      </c>
      <c r="E21" s="5">
        <v>2585.1999999999998</v>
      </c>
      <c r="F21" s="5">
        <v>0</v>
      </c>
      <c r="G21" s="5">
        <v>0</v>
      </c>
      <c r="H21" s="5">
        <v>0</v>
      </c>
      <c r="I21" s="9">
        <f t="shared" si="0"/>
        <v>1670.4</v>
      </c>
      <c r="J21" s="5">
        <v>1670.4</v>
      </c>
      <c r="K21" s="5">
        <v>0</v>
      </c>
      <c r="L21" s="5">
        <v>0</v>
      </c>
      <c r="M21" s="5">
        <v>0</v>
      </c>
      <c r="N21" s="10" t="s">
        <v>48</v>
      </c>
      <c r="O21" s="11"/>
    </row>
    <row r="22" spans="1:15" s="12" customFormat="1" ht="180" customHeight="1" x14ac:dyDescent="0.3">
      <c r="A22" s="7" t="s">
        <v>49</v>
      </c>
      <c r="B22" s="16" t="s">
        <v>50</v>
      </c>
      <c r="C22" s="17"/>
      <c r="D22" s="5">
        <f t="shared" si="1"/>
        <v>6643.7</v>
      </c>
      <c r="E22" s="5">
        <v>6643.7</v>
      </c>
      <c r="F22" s="5">
        <v>0</v>
      </c>
      <c r="G22" s="5">
        <v>0</v>
      </c>
      <c r="H22" s="5">
        <v>0</v>
      </c>
      <c r="I22" s="9">
        <f t="shared" si="0"/>
        <v>6422.1</v>
      </c>
      <c r="J22" s="5">
        <v>6422.1</v>
      </c>
      <c r="K22" s="5">
        <v>0</v>
      </c>
      <c r="L22" s="5">
        <v>0</v>
      </c>
      <c r="M22" s="5">
        <v>0</v>
      </c>
      <c r="N22" s="10" t="s">
        <v>51</v>
      </c>
      <c r="O22" s="11"/>
    </row>
    <row r="23" spans="1:15" s="12" customFormat="1" ht="136.5" customHeight="1" x14ac:dyDescent="0.3">
      <c r="A23" s="7" t="s">
        <v>52</v>
      </c>
      <c r="B23" s="16" t="s">
        <v>53</v>
      </c>
      <c r="C23" s="17"/>
      <c r="D23" s="5">
        <f t="shared" si="1"/>
        <v>69633.600000000006</v>
      </c>
      <c r="E23" s="5">
        <v>69633.600000000006</v>
      </c>
      <c r="F23" s="5">
        <v>0</v>
      </c>
      <c r="G23" s="5">
        <v>0</v>
      </c>
      <c r="H23" s="5">
        <v>0</v>
      </c>
      <c r="I23" s="9">
        <f t="shared" si="0"/>
        <v>43436.6</v>
      </c>
      <c r="J23" s="5">
        <v>43436.6</v>
      </c>
      <c r="K23" s="5">
        <v>0</v>
      </c>
      <c r="L23" s="5">
        <v>0</v>
      </c>
      <c r="M23" s="5">
        <v>0</v>
      </c>
      <c r="N23" s="10" t="s">
        <v>54</v>
      </c>
      <c r="O23" s="11"/>
    </row>
    <row r="24" spans="1:15" s="12" customFormat="1" ht="171.6" x14ac:dyDescent="0.3">
      <c r="A24" s="7" t="s">
        <v>55</v>
      </c>
      <c r="B24" s="16" t="s">
        <v>56</v>
      </c>
      <c r="C24" s="17"/>
      <c r="D24" s="5">
        <f t="shared" si="1"/>
        <v>637.4</v>
      </c>
      <c r="E24" s="5">
        <v>637.4</v>
      </c>
      <c r="F24" s="5">
        <v>0</v>
      </c>
      <c r="G24" s="5">
        <v>0</v>
      </c>
      <c r="H24" s="5">
        <v>0</v>
      </c>
      <c r="I24" s="9">
        <f t="shared" si="0"/>
        <v>462.3</v>
      </c>
      <c r="J24" s="5">
        <v>462.3</v>
      </c>
      <c r="K24" s="5">
        <v>0</v>
      </c>
      <c r="L24" s="5">
        <v>0</v>
      </c>
      <c r="M24" s="5">
        <v>0</v>
      </c>
      <c r="N24" s="10" t="s">
        <v>57</v>
      </c>
      <c r="O24" s="11"/>
    </row>
    <row r="25" spans="1:15" s="12" customFormat="1" ht="118.5" customHeight="1" x14ac:dyDescent="0.3">
      <c r="A25" s="7" t="s">
        <v>58</v>
      </c>
      <c r="B25" s="16" t="s">
        <v>59</v>
      </c>
      <c r="C25" s="17"/>
      <c r="D25" s="5">
        <f t="shared" si="1"/>
        <v>82575.399999999994</v>
      </c>
      <c r="E25" s="5">
        <v>82575.399999999994</v>
      </c>
      <c r="F25" s="5">
        <v>0</v>
      </c>
      <c r="G25" s="5">
        <v>0</v>
      </c>
      <c r="H25" s="5">
        <v>0</v>
      </c>
      <c r="I25" s="9">
        <f t="shared" si="0"/>
        <v>63302.7</v>
      </c>
      <c r="J25" s="5">
        <v>63302.7</v>
      </c>
      <c r="K25" s="5">
        <v>0</v>
      </c>
      <c r="L25" s="5">
        <v>0</v>
      </c>
      <c r="M25" s="5">
        <v>0</v>
      </c>
      <c r="N25" s="10" t="s">
        <v>60</v>
      </c>
      <c r="O25" s="11"/>
    </row>
    <row r="26" spans="1:15" s="12" customFormat="1" ht="202.8" x14ac:dyDescent="0.3">
      <c r="A26" s="7" t="s">
        <v>61</v>
      </c>
      <c r="B26" s="16" t="s">
        <v>62</v>
      </c>
      <c r="C26" s="17"/>
      <c r="D26" s="5">
        <f t="shared" si="1"/>
        <v>51054.6</v>
      </c>
      <c r="E26" s="5">
        <v>51054.6</v>
      </c>
      <c r="F26" s="5">
        <v>0</v>
      </c>
      <c r="G26" s="5">
        <v>0</v>
      </c>
      <c r="H26" s="5">
        <v>0</v>
      </c>
      <c r="I26" s="9">
        <f t="shared" si="0"/>
        <v>36791.9</v>
      </c>
      <c r="J26" s="5">
        <v>36791.9</v>
      </c>
      <c r="K26" s="5">
        <v>0</v>
      </c>
      <c r="L26" s="5">
        <v>0</v>
      </c>
      <c r="M26" s="5">
        <v>0</v>
      </c>
      <c r="N26" s="10" t="s">
        <v>63</v>
      </c>
      <c r="O26" s="11"/>
    </row>
    <row r="27" spans="1:15" s="12" customFormat="1" ht="345" customHeight="1" x14ac:dyDescent="0.3">
      <c r="A27" s="7" t="s">
        <v>64</v>
      </c>
      <c r="B27" s="16" t="s">
        <v>65</v>
      </c>
      <c r="C27" s="17"/>
      <c r="D27" s="5">
        <f t="shared" si="1"/>
        <v>55774.8</v>
      </c>
      <c r="E27" s="5">
        <v>47806.9</v>
      </c>
      <c r="F27" s="5">
        <v>7967.9</v>
      </c>
      <c r="G27" s="5">
        <v>0</v>
      </c>
      <c r="H27" s="5">
        <v>0</v>
      </c>
      <c r="I27" s="9">
        <f t="shared" si="0"/>
        <v>43192.1</v>
      </c>
      <c r="J27" s="5">
        <v>37214.699999999997</v>
      </c>
      <c r="K27" s="5">
        <v>5977.4</v>
      </c>
      <c r="L27" s="5">
        <v>0</v>
      </c>
      <c r="M27" s="5">
        <v>0</v>
      </c>
      <c r="N27" s="10" t="s">
        <v>66</v>
      </c>
      <c r="O27" s="11"/>
    </row>
    <row r="28" spans="1:15" s="12" customFormat="1" ht="167.25" customHeight="1" x14ac:dyDescent="0.3">
      <c r="A28" s="7" t="s">
        <v>67</v>
      </c>
      <c r="B28" s="16" t="s">
        <v>68</v>
      </c>
      <c r="C28" s="17"/>
      <c r="D28" s="5">
        <f t="shared" si="1"/>
        <v>273295.7</v>
      </c>
      <c r="E28" s="5">
        <v>235578</v>
      </c>
      <c r="F28" s="5">
        <v>37717.699999999997</v>
      </c>
      <c r="G28" s="5">
        <v>0</v>
      </c>
      <c r="H28" s="5">
        <v>0</v>
      </c>
      <c r="I28" s="9">
        <f t="shared" si="0"/>
        <v>232498.9</v>
      </c>
      <c r="J28" s="5">
        <v>200260.5</v>
      </c>
      <c r="K28" s="5">
        <v>32238.400000000001</v>
      </c>
      <c r="L28" s="5">
        <v>0</v>
      </c>
      <c r="M28" s="5">
        <v>0</v>
      </c>
      <c r="N28" s="10" t="s">
        <v>69</v>
      </c>
      <c r="O28" s="11"/>
    </row>
    <row r="29" spans="1:15" s="12" customFormat="1" ht="140.25" customHeight="1" x14ac:dyDescent="0.3">
      <c r="A29" s="7" t="s">
        <v>70</v>
      </c>
      <c r="B29" s="8" t="s">
        <v>71</v>
      </c>
      <c r="C29" s="38" t="s">
        <v>72</v>
      </c>
      <c r="D29" s="9">
        <f t="shared" ref="D29:D34" si="2">SUM(E29:H29)</f>
        <v>194.4</v>
      </c>
      <c r="E29" s="9">
        <v>44.4</v>
      </c>
      <c r="F29" s="9">
        <v>0</v>
      </c>
      <c r="G29" s="9">
        <v>0</v>
      </c>
      <c r="H29" s="9">
        <v>150</v>
      </c>
      <c r="I29" s="9">
        <f t="shared" si="0"/>
        <v>12.5</v>
      </c>
      <c r="J29" s="9">
        <v>12.5</v>
      </c>
      <c r="K29" s="9">
        <v>0</v>
      </c>
      <c r="L29" s="9">
        <v>0</v>
      </c>
      <c r="M29" s="9">
        <v>0</v>
      </c>
      <c r="N29" s="6"/>
      <c r="O29" s="11"/>
    </row>
    <row r="30" spans="1:15" s="12" customFormat="1" ht="126" customHeight="1" x14ac:dyDescent="0.3">
      <c r="A30" s="7" t="s">
        <v>73</v>
      </c>
      <c r="B30" s="16" t="s">
        <v>74</v>
      </c>
      <c r="C30" s="38"/>
      <c r="D30" s="9">
        <f t="shared" si="2"/>
        <v>44.4</v>
      </c>
      <c r="E30" s="9">
        <v>44.4</v>
      </c>
      <c r="F30" s="9">
        <v>0</v>
      </c>
      <c r="G30" s="9">
        <v>0</v>
      </c>
      <c r="H30" s="9">
        <v>0</v>
      </c>
      <c r="I30" s="9">
        <v>12.5</v>
      </c>
      <c r="J30" s="9">
        <v>12.5</v>
      </c>
      <c r="K30" s="9">
        <v>0</v>
      </c>
      <c r="L30" s="9">
        <v>0</v>
      </c>
      <c r="M30" s="9">
        <v>0</v>
      </c>
      <c r="N30" s="10" t="s">
        <v>75</v>
      </c>
      <c r="O30" s="11"/>
    </row>
    <row r="31" spans="1:15" s="12" customFormat="1" ht="121.5" customHeight="1" x14ac:dyDescent="0.3">
      <c r="A31" s="7" t="s">
        <v>76</v>
      </c>
      <c r="B31" s="8" t="s">
        <v>77</v>
      </c>
      <c r="C31" s="38" t="s">
        <v>78</v>
      </c>
      <c r="D31" s="9">
        <f t="shared" si="2"/>
        <v>272528</v>
      </c>
      <c r="E31" s="9">
        <v>5601.7</v>
      </c>
      <c r="F31" s="9">
        <f>119779.1+125550.7</f>
        <v>245329.8</v>
      </c>
      <c r="G31" s="9">
        <v>21596.5</v>
      </c>
      <c r="H31" s="9">
        <v>0</v>
      </c>
      <c r="I31" s="9">
        <f t="shared" si="0"/>
        <v>193438.5</v>
      </c>
      <c r="J31" s="9">
        <v>5108.3999999999996</v>
      </c>
      <c r="K31" s="9">
        <v>175287.6</v>
      </c>
      <c r="L31" s="9">
        <v>13042.5</v>
      </c>
      <c r="M31" s="9">
        <v>0</v>
      </c>
      <c r="N31" s="10"/>
      <c r="O31" s="11"/>
    </row>
    <row r="32" spans="1:15" s="12" customFormat="1" ht="139.5" customHeight="1" x14ac:dyDescent="0.3">
      <c r="A32" s="7" t="s">
        <v>79</v>
      </c>
      <c r="B32" s="17" t="s">
        <v>80</v>
      </c>
      <c r="C32" s="38"/>
      <c r="D32" s="9">
        <f t="shared" si="2"/>
        <v>14148.8</v>
      </c>
      <c r="E32" s="9">
        <v>5599.7</v>
      </c>
      <c r="F32" s="9">
        <v>7233.2</v>
      </c>
      <c r="G32" s="9">
        <v>1315.9</v>
      </c>
      <c r="H32" s="9">
        <v>0</v>
      </c>
      <c r="I32" s="9">
        <f t="shared" si="0"/>
        <v>12907.499999999998</v>
      </c>
      <c r="J32" s="9">
        <v>5108.3999999999996</v>
      </c>
      <c r="K32" s="9">
        <v>6598.7</v>
      </c>
      <c r="L32" s="9">
        <v>1200.4000000000001</v>
      </c>
      <c r="M32" s="9">
        <v>0</v>
      </c>
      <c r="N32" s="10" t="s">
        <v>81</v>
      </c>
      <c r="O32" s="11"/>
    </row>
    <row r="33" spans="1:15" s="12" customFormat="1" ht="142.5" customHeight="1" x14ac:dyDescent="0.3">
      <c r="A33" s="7" t="s">
        <v>82</v>
      </c>
      <c r="B33" s="17" t="s">
        <v>83</v>
      </c>
      <c r="C33" s="38"/>
      <c r="D33" s="19">
        <f>SUM(E33:H33)</f>
        <v>2</v>
      </c>
      <c r="E33" s="19">
        <v>2</v>
      </c>
      <c r="F33" s="19">
        <v>0</v>
      </c>
      <c r="G33" s="19">
        <v>0</v>
      </c>
      <c r="H33" s="19">
        <v>0</v>
      </c>
      <c r="I33" s="9">
        <f t="shared" si="0"/>
        <v>0</v>
      </c>
      <c r="J33" s="19">
        <v>0</v>
      </c>
      <c r="K33" s="19">
        <v>0</v>
      </c>
      <c r="L33" s="19">
        <v>0</v>
      </c>
      <c r="M33" s="19">
        <v>0</v>
      </c>
      <c r="N33" s="10" t="s">
        <v>84</v>
      </c>
      <c r="O33" s="11"/>
    </row>
    <row r="34" spans="1:15" s="12" customFormat="1" ht="117" customHeight="1" x14ac:dyDescent="0.3">
      <c r="A34" s="7" t="s">
        <v>85</v>
      </c>
      <c r="B34" s="8" t="s">
        <v>86</v>
      </c>
      <c r="C34" s="38" t="s">
        <v>87</v>
      </c>
      <c r="D34" s="9">
        <f t="shared" si="2"/>
        <v>501007.49999999994</v>
      </c>
      <c r="E34" s="9">
        <v>349125.1</v>
      </c>
      <c r="F34" s="9">
        <v>55463.1</v>
      </c>
      <c r="G34" s="9">
        <v>96419.3</v>
      </c>
      <c r="H34" s="9">
        <v>0</v>
      </c>
      <c r="I34" s="9">
        <f t="shared" si="0"/>
        <v>240119.89999999997</v>
      </c>
      <c r="J34" s="9">
        <v>172517.3</v>
      </c>
      <c r="K34" s="9">
        <v>7424.4</v>
      </c>
      <c r="L34" s="9">
        <v>60178.2</v>
      </c>
      <c r="M34" s="9">
        <v>0</v>
      </c>
      <c r="N34" s="10"/>
      <c r="O34" s="11"/>
    </row>
    <row r="35" spans="1:15" s="12" customFormat="1" ht="141.75" customHeight="1" x14ac:dyDescent="0.3">
      <c r="A35" s="7" t="s">
        <v>88</v>
      </c>
      <c r="B35" s="17" t="s">
        <v>89</v>
      </c>
      <c r="C35" s="38"/>
      <c r="D35" s="5">
        <f>E35+F35+G35</f>
        <v>138784.70000000001</v>
      </c>
      <c r="E35" s="5">
        <v>129051</v>
      </c>
      <c r="F35" s="5">
        <v>2633.7</v>
      </c>
      <c r="G35" s="5">
        <v>7100</v>
      </c>
      <c r="H35" s="5">
        <v>0</v>
      </c>
      <c r="I35" s="9">
        <f t="shared" si="0"/>
        <v>61749.499999999993</v>
      </c>
      <c r="J35" s="5">
        <v>56995.7</v>
      </c>
      <c r="K35" s="5">
        <v>1163.2</v>
      </c>
      <c r="L35" s="5">
        <v>3590.6</v>
      </c>
      <c r="M35" s="5">
        <v>0</v>
      </c>
      <c r="N35" s="10" t="s">
        <v>90</v>
      </c>
      <c r="O35" s="11"/>
    </row>
    <row r="36" spans="1:15" s="12" customFormat="1" ht="399" customHeight="1" x14ac:dyDescent="0.3">
      <c r="A36" s="7" t="s">
        <v>91</v>
      </c>
      <c r="B36" s="17" t="s">
        <v>92</v>
      </c>
      <c r="C36" s="38"/>
      <c r="D36" s="5">
        <f>E36+F36+G36</f>
        <v>138152.1</v>
      </c>
      <c r="E36" s="5">
        <v>127457.7</v>
      </c>
      <c r="F36" s="5">
        <v>2601.1999999999998</v>
      </c>
      <c r="G36" s="5">
        <v>8093.2</v>
      </c>
      <c r="H36" s="5">
        <v>0</v>
      </c>
      <c r="I36" s="9">
        <f t="shared" si="0"/>
        <v>55341</v>
      </c>
      <c r="J36" s="5">
        <v>49222.1</v>
      </c>
      <c r="K36" s="5">
        <v>1004.1</v>
      </c>
      <c r="L36" s="5">
        <v>5114.8</v>
      </c>
      <c r="M36" s="5">
        <v>0</v>
      </c>
      <c r="N36" s="10" t="s">
        <v>93</v>
      </c>
      <c r="O36" s="11"/>
    </row>
    <row r="37" spans="1:15" s="12" customFormat="1" ht="141" customHeight="1" x14ac:dyDescent="0.3">
      <c r="A37" s="20" t="s">
        <v>94</v>
      </c>
      <c r="B37" s="17" t="s">
        <v>95</v>
      </c>
      <c r="C37" s="38"/>
      <c r="D37" s="5">
        <f>E37+F37+G37</f>
        <v>100892.9</v>
      </c>
      <c r="E37" s="5">
        <v>92616.4</v>
      </c>
      <c r="F37" s="5">
        <v>1890.2</v>
      </c>
      <c r="G37" s="5">
        <v>6386.3</v>
      </c>
      <c r="H37" s="5">
        <v>0</v>
      </c>
      <c r="I37" s="9">
        <f t="shared" si="0"/>
        <v>72940.2</v>
      </c>
      <c r="J37" s="5">
        <v>66243.5</v>
      </c>
      <c r="K37" s="5">
        <v>1351.9</v>
      </c>
      <c r="L37" s="5">
        <v>5344.8</v>
      </c>
      <c r="M37" s="5">
        <v>0</v>
      </c>
      <c r="N37" s="10" t="s">
        <v>96</v>
      </c>
      <c r="O37" s="11"/>
    </row>
    <row r="38" spans="1:15" s="12" customFormat="1" ht="222" customHeight="1" x14ac:dyDescent="0.3">
      <c r="A38" s="7" t="s">
        <v>97</v>
      </c>
      <c r="B38" s="8" t="s">
        <v>98</v>
      </c>
      <c r="C38" s="17" t="s">
        <v>99</v>
      </c>
      <c r="D38" s="9">
        <f t="shared" ref="D38:D57" si="3">SUM(E38:H38)</f>
        <v>14186.900000000001</v>
      </c>
      <c r="E38" s="9">
        <v>0</v>
      </c>
      <c r="F38" s="9">
        <v>4059.3</v>
      </c>
      <c r="G38" s="9">
        <v>10127.6</v>
      </c>
      <c r="H38" s="9">
        <v>0</v>
      </c>
      <c r="I38" s="9">
        <f t="shared" si="0"/>
        <v>8594.5</v>
      </c>
      <c r="J38" s="9">
        <v>0</v>
      </c>
      <c r="K38" s="9">
        <v>2589.1</v>
      </c>
      <c r="L38" s="9">
        <v>6005.4</v>
      </c>
      <c r="M38" s="9">
        <v>0</v>
      </c>
      <c r="N38" s="10"/>
      <c r="O38" s="11"/>
    </row>
    <row r="39" spans="1:15" s="12" customFormat="1" ht="294.75" customHeight="1" x14ac:dyDescent="0.3">
      <c r="A39" s="7" t="s">
        <v>100</v>
      </c>
      <c r="B39" s="8" t="s">
        <v>101</v>
      </c>
      <c r="C39" s="17" t="s">
        <v>102</v>
      </c>
      <c r="D39" s="9">
        <f t="shared" si="3"/>
        <v>35054.199999999997</v>
      </c>
      <c r="E39" s="9">
        <v>0</v>
      </c>
      <c r="F39" s="9">
        <v>0</v>
      </c>
      <c r="G39" s="9">
        <v>33922.5</v>
      </c>
      <c r="H39" s="9">
        <v>1131.7</v>
      </c>
      <c r="I39" s="9">
        <f t="shared" si="0"/>
        <v>23619.399999999998</v>
      </c>
      <c r="J39" s="9">
        <v>0</v>
      </c>
      <c r="K39" s="9">
        <v>0</v>
      </c>
      <c r="L39" s="9">
        <v>22605.599999999999</v>
      </c>
      <c r="M39" s="9">
        <v>1013.8</v>
      </c>
      <c r="N39" s="6"/>
      <c r="O39" s="11"/>
    </row>
    <row r="40" spans="1:15" s="12" customFormat="1" ht="260.25" customHeight="1" x14ac:dyDescent="0.3">
      <c r="A40" s="7" t="s">
        <v>103</v>
      </c>
      <c r="B40" s="8" t="s">
        <v>104</v>
      </c>
      <c r="C40" s="17" t="s">
        <v>105</v>
      </c>
      <c r="D40" s="9">
        <f t="shared" si="3"/>
        <v>7442.1</v>
      </c>
      <c r="E40" s="9">
        <v>0</v>
      </c>
      <c r="F40" s="9">
        <v>0</v>
      </c>
      <c r="G40" s="9">
        <v>7442.1</v>
      </c>
      <c r="H40" s="9">
        <v>0</v>
      </c>
      <c r="I40" s="9">
        <f t="shared" si="0"/>
        <v>5071</v>
      </c>
      <c r="J40" s="9">
        <v>0</v>
      </c>
      <c r="K40" s="9">
        <v>0</v>
      </c>
      <c r="L40" s="9">
        <v>5071</v>
      </c>
      <c r="M40" s="9">
        <v>0</v>
      </c>
      <c r="N40" s="6"/>
      <c r="O40" s="11"/>
    </row>
    <row r="41" spans="1:15" s="12" customFormat="1" ht="71.25" customHeight="1" x14ac:dyDescent="0.3">
      <c r="A41" s="7" t="s">
        <v>106</v>
      </c>
      <c r="B41" s="8" t="s">
        <v>107</v>
      </c>
      <c r="C41" s="38" t="s">
        <v>108</v>
      </c>
      <c r="D41" s="9">
        <f t="shared" si="3"/>
        <v>31953.9</v>
      </c>
      <c r="E41" s="9">
        <v>1633.9</v>
      </c>
      <c r="F41" s="9">
        <v>0</v>
      </c>
      <c r="G41" s="9">
        <v>320</v>
      </c>
      <c r="H41" s="9">
        <v>30000</v>
      </c>
      <c r="I41" s="9">
        <f>SUM(J41:M41)</f>
        <v>41110</v>
      </c>
      <c r="J41" s="9">
        <v>0</v>
      </c>
      <c r="K41" s="9">
        <v>0</v>
      </c>
      <c r="L41" s="9">
        <v>10</v>
      </c>
      <c r="M41" s="9">
        <v>41100</v>
      </c>
      <c r="N41" s="10"/>
      <c r="O41" s="11"/>
    </row>
    <row r="42" spans="1:15" s="12" customFormat="1" ht="130.5" customHeight="1" x14ac:dyDescent="0.3">
      <c r="A42" s="7" t="s">
        <v>109</v>
      </c>
      <c r="B42" s="16" t="s">
        <v>110</v>
      </c>
      <c r="C42" s="38"/>
      <c r="D42" s="9">
        <f t="shared" si="3"/>
        <v>1633.9</v>
      </c>
      <c r="E42" s="9">
        <v>1633.9</v>
      </c>
      <c r="F42" s="9">
        <v>0</v>
      </c>
      <c r="G42" s="9">
        <v>0</v>
      </c>
      <c r="H42" s="9">
        <v>0</v>
      </c>
      <c r="I42" s="9">
        <f t="shared" si="0"/>
        <v>0</v>
      </c>
      <c r="J42" s="9">
        <v>0</v>
      </c>
      <c r="K42" s="9">
        <v>0</v>
      </c>
      <c r="L42" s="9">
        <v>0</v>
      </c>
      <c r="M42" s="9">
        <v>0</v>
      </c>
      <c r="N42" s="10" t="s">
        <v>111</v>
      </c>
      <c r="O42" s="11"/>
    </row>
    <row r="43" spans="1:15" s="12" customFormat="1" ht="376.5" customHeight="1" x14ac:dyDescent="0.3">
      <c r="A43" s="7" t="s">
        <v>112</v>
      </c>
      <c r="B43" s="8" t="s">
        <v>113</v>
      </c>
      <c r="C43" s="17" t="s">
        <v>114</v>
      </c>
      <c r="D43" s="9">
        <f t="shared" si="3"/>
        <v>24963.3</v>
      </c>
      <c r="E43" s="9">
        <v>0</v>
      </c>
      <c r="F43" s="9">
        <v>3613.2</v>
      </c>
      <c r="G43" s="9">
        <v>20350.099999999999</v>
      </c>
      <c r="H43" s="9">
        <v>1000</v>
      </c>
      <c r="I43" s="9">
        <f t="shared" si="0"/>
        <v>16234.8</v>
      </c>
      <c r="J43" s="9">
        <v>0</v>
      </c>
      <c r="K43" s="9">
        <f>2579.9+71.4</f>
        <v>2651.3</v>
      </c>
      <c r="L43" s="9">
        <v>13223.7</v>
      </c>
      <c r="M43" s="9">
        <v>359.8</v>
      </c>
      <c r="N43" s="21"/>
      <c r="O43" s="11"/>
    </row>
    <row r="44" spans="1:15" s="12" customFormat="1" ht="87" customHeight="1" x14ac:dyDescent="0.3">
      <c r="A44" s="7" t="s">
        <v>115</v>
      </c>
      <c r="B44" s="8" t="s">
        <v>116</v>
      </c>
      <c r="C44" s="38" t="s">
        <v>117</v>
      </c>
      <c r="D44" s="9">
        <f t="shared" si="3"/>
        <v>335578.7</v>
      </c>
      <c r="E44" s="9">
        <v>95803.1</v>
      </c>
      <c r="F44" s="9">
        <v>143315.1</v>
      </c>
      <c r="G44" s="9">
        <v>96460.5</v>
      </c>
      <c r="H44" s="9">
        <v>0</v>
      </c>
      <c r="I44" s="9">
        <f t="shared" si="0"/>
        <v>71002.600000000006</v>
      </c>
      <c r="J44" s="9">
        <v>0</v>
      </c>
      <c r="K44" s="9">
        <v>15130.1</v>
      </c>
      <c r="L44" s="9">
        <v>55872.5</v>
      </c>
      <c r="M44" s="9">
        <v>0</v>
      </c>
      <c r="N44" s="10"/>
      <c r="O44" s="11"/>
    </row>
    <row r="45" spans="1:15" s="12" customFormat="1" ht="152.25" customHeight="1" x14ac:dyDescent="0.3">
      <c r="A45" s="7" t="s">
        <v>118</v>
      </c>
      <c r="B45" s="8" t="s">
        <v>119</v>
      </c>
      <c r="C45" s="38"/>
      <c r="D45" s="9">
        <f>SUM(E45:H45)</f>
        <v>207873.10000000003</v>
      </c>
      <c r="E45" s="9">
        <v>95803.1</v>
      </c>
      <c r="F45" s="18">
        <v>110949.3</v>
      </c>
      <c r="G45" s="9">
        <v>1120.7</v>
      </c>
      <c r="H45" s="9">
        <v>0</v>
      </c>
      <c r="I45" s="9">
        <f>SUM(J45:M45)</f>
        <v>0</v>
      </c>
      <c r="J45" s="9">
        <v>0</v>
      </c>
      <c r="K45" s="9">
        <v>0</v>
      </c>
      <c r="L45" s="9">
        <v>0</v>
      </c>
      <c r="M45" s="9">
        <v>0</v>
      </c>
      <c r="N45" s="10" t="s">
        <v>120</v>
      </c>
      <c r="O45" s="11"/>
    </row>
    <row r="46" spans="1:15" s="12" customFormat="1" ht="84" customHeight="1" x14ac:dyDescent="0.3">
      <c r="A46" s="7" t="s">
        <v>121</v>
      </c>
      <c r="B46" s="8" t="s">
        <v>122</v>
      </c>
      <c r="C46" s="43" t="s">
        <v>123</v>
      </c>
      <c r="D46" s="9">
        <f t="shared" si="3"/>
        <v>130917.3</v>
      </c>
      <c r="E46" s="9">
        <v>9603.7999999999993</v>
      </c>
      <c r="F46" s="9">
        <v>1624.4</v>
      </c>
      <c r="G46" s="9">
        <v>105857.1</v>
      </c>
      <c r="H46" s="9">
        <v>13832</v>
      </c>
      <c r="I46" s="9">
        <f t="shared" si="0"/>
        <v>93730.1</v>
      </c>
      <c r="J46" s="9">
        <f>2287.5+3841.1</f>
        <v>6128.6</v>
      </c>
      <c r="K46" s="9">
        <v>1134.0999999999999</v>
      </c>
      <c r="L46" s="9">
        <v>77992.100000000006</v>
      </c>
      <c r="M46" s="9">
        <v>8475.2999999999993</v>
      </c>
      <c r="N46" s="10"/>
      <c r="O46" s="11"/>
    </row>
    <row r="47" spans="1:15" s="12" customFormat="1" ht="190.5" customHeight="1" x14ac:dyDescent="0.3">
      <c r="A47" s="7" t="s">
        <v>124</v>
      </c>
      <c r="B47" s="16" t="s">
        <v>125</v>
      </c>
      <c r="C47" s="44"/>
      <c r="D47" s="9">
        <f t="shared" si="3"/>
        <v>2500</v>
      </c>
      <c r="E47" s="9">
        <v>2500</v>
      </c>
      <c r="F47" s="9">
        <v>0</v>
      </c>
      <c r="G47" s="9">
        <v>0</v>
      </c>
      <c r="H47" s="9">
        <v>0</v>
      </c>
      <c r="I47" s="9">
        <f t="shared" si="0"/>
        <v>2287.5</v>
      </c>
      <c r="J47" s="9">
        <v>2287.5</v>
      </c>
      <c r="K47" s="9">
        <v>0</v>
      </c>
      <c r="L47" s="9">
        <v>0</v>
      </c>
      <c r="M47" s="9">
        <v>0</v>
      </c>
      <c r="N47" s="10" t="s">
        <v>126</v>
      </c>
      <c r="O47" s="11"/>
    </row>
    <row r="48" spans="1:15" s="12" customFormat="1" ht="99.75" customHeight="1" x14ac:dyDescent="0.3">
      <c r="A48" s="7" t="s">
        <v>127</v>
      </c>
      <c r="B48" s="16" t="s">
        <v>128</v>
      </c>
      <c r="C48" s="44"/>
      <c r="D48" s="9">
        <f t="shared" si="3"/>
        <v>3730.5</v>
      </c>
      <c r="E48" s="9">
        <v>3202.8</v>
      </c>
      <c r="F48" s="9">
        <v>478.6</v>
      </c>
      <c r="G48" s="9">
        <v>49.1</v>
      </c>
      <c r="H48" s="9">
        <v>0</v>
      </c>
      <c r="I48" s="9">
        <f t="shared" si="0"/>
        <v>0</v>
      </c>
      <c r="J48" s="9">
        <v>0</v>
      </c>
      <c r="K48" s="9">
        <v>0</v>
      </c>
      <c r="L48" s="9">
        <v>0</v>
      </c>
      <c r="M48" s="9">
        <v>0</v>
      </c>
      <c r="N48" s="10" t="s">
        <v>129</v>
      </c>
      <c r="O48" s="11"/>
    </row>
    <row r="49" spans="1:15" s="12" customFormat="1" ht="153" customHeight="1" x14ac:dyDescent="0.3">
      <c r="A49" s="7" t="s">
        <v>130</v>
      </c>
      <c r="B49" s="8" t="s">
        <v>131</v>
      </c>
      <c r="C49" s="45"/>
      <c r="D49" s="9">
        <f t="shared" si="3"/>
        <v>4543.8</v>
      </c>
      <c r="E49" s="9">
        <v>3901</v>
      </c>
      <c r="F49" s="9">
        <v>583</v>
      </c>
      <c r="G49" s="9">
        <v>59.8</v>
      </c>
      <c r="H49" s="9">
        <v>0</v>
      </c>
      <c r="I49" s="9">
        <f t="shared" si="0"/>
        <v>4474</v>
      </c>
      <c r="J49" s="9">
        <v>3841.1</v>
      </c>
      <c r="K49" s="9">
        <v>574</v>
      </c>
      <c r="L49" s="9">
        <v>58.9</v>
      </c>
      <c r="M49" s="9">
        <v>0</v>
      </c>
      <c r="N49" s="10" t="s">
        <v>132</v>
      </c>
      <c r="O49" s="11"/>
    </row>
    <row r="50" spans="1:15" s="12" customFormat="1" ht="161.25" customHeight="1" x14ac:dyDescent="0.3">
      <c r="A50" s="7" t="s">
        <v>133</v>
      </c>
      <c r="B50" s="8" t="s">
        <v>134</v>
      </c>
      <c r="C50" s="17" t="s">
        <v>135</v>
      </c>
      <c r="D50" s="9">
        <f t="shared" si="3"/>
        <v>2429</v>
      </c>
      <c r="E50" s="9">
        <v>0</v>
      </c>
      <c r="F50" s="9">
        <v>0</v>
      </c>
      <c r="G50" s="9">
        <v>13.7</v>
      </c>
      <c r="H50" s="9">
        <v>2415.3000000000002</v>
      </c>
      <c r="I50" s="9">
        <f t="shared" si="0"/>
        <v>2193.6999999999998</v>
      </c>
      <c r="J50" s="9">
        <v>0</v>
      </c>
      <c r="K50" s="9">
        <v>0</v>
      </c>
      <c r="L50" s="9">
        <v>13.7</v>
      </c>
      <c r="M50" s="9">
        <v>2180</v>
      </c>
      <c r="N50" s="6"/>
      <c r="O50" s="11"/>
    </row>
    <row r="51" spans="1:15" s="12" customFormat="1" ht="270.75" customHeight="1" x14ac:dyDescent="0.3">
      <c r="A51" s="7" t="s">
        <v>136</v>
      </c>
      <c r="B51" s="8" t="s">
        <v>137</v>
      </c>
      <c r="C51" s="17" t="s">
        <v>138</v>
      </c>
      <c r="D51" s="9">
        <f t="shared" si="3"/>
        <v>19783.900000000001</v>
      </c>
      <c r="E51" s="9">
        <v>0</v>
      </c>
      <c r="F51" s="9">
        <v>0</v>
      </c>
      <c r="G51" s="9">
        <v>19783.900000000001</v>
      </c>
      <c r="H51" s="9">
        <v>0</v>
      </c>
      <c r="I51" s="9">
        <f t="shared" si="0"/>
        <v>13575.1</v>
      </c>
      <c r="J51" s="9">
        <v>0</v>
      </c>
      <c r="K51" s="9">
        <v>0</v>
      </c>
      <c r="L51" s="9">
        <v>13575.1</v>
      </c>
      <c r="M51" s="9">
        <v>0</v>
      </c>
      <c r="N51" s="6"/>
      <c r="O51" s="11"/>
    </row>
    <row r="52" spans="1:15" s="23" customFormat="1" ht="265.5" customHeight="1" x14ac:dyDescent="0.3">
      <c r="A52" s="7" t="s">
        <v>139</v>
      </c>
      <c r="B52" s="10" t="s">
        <v>140</v>
      </c>
      <c r="C52" s="17" t="s">
        <v>141</v>
      </c>
      <c r="D52" s="9">
        <f t="shared" si="3"/>
        <v>19279.400000000001</v>
      </c>
      <c r="E52" s="9">
        <v>0</v>
      </c>
      <c r="F52" s="9">
        <v>0</v>
      </c>
      <c r="G52" s="9">
        <v>19279.400000000001</v>
      </c>
      <c r="H52" s="9">
        <v>0</v>
      </c>
      <c r="I52" s="9">
        <f t="shared" si="0"/>
        <v>10388.9</v>
      </c>
      <c r="J52" s="9">
        <v>0</v>
      </c>
      <c r="K52" s="9">
        <v>0</v>
      </c>
      <c r="L52" s="9">
        <v>10388.9</v>
      </c>
      <c r="M52" s="9">
        <v>0</v>
      </c>
      <c r="N52" s="6"/>
      <c r="O52" s="22"/>
    </row>
    <row r="53" spans="1:15" s="23" customFormat="1" ht="100.5" customHeight="1" x14ac:dyDescent="0.3">
      <c r="A53" s="7" t="s">
        <v>142</v>
      </c>
      <c r="B53" s="10" t="s">
        <v>143</v>
      </c>
      <c r="C53" s="38" t="s">
        <v>144</v>
      </c>
      <c r="D53" s="9">
        <f t="shared" si="3"/>
        <v>91036</v>
      </c>
      <c r="E53" s="9">
        <v>63.1</v>
      </c>
      <c r="F53" s="9">
        <v>1780.3</v>
      </c>
      <c r="G53" s="9">
        <v>89192.6</v>
      </c>
      <c r="H53" s="9">
        <v>0</v>
      </c>
      <c r="I53" s="9">
        <f t="shared" si="0"/>
        <v>59023.199999999997</v>
      </c>
      <c r="J53" s="9">
        <v>10.5</v>
      </c>
      <c r="K53" s="9">
        <v>1295.2</v>
      </c>
      <c r="L53" s="9">
        <v>57717.5</v>
      </c>
      <c r="M53" s="9">
        <v>0</v>
      </c>
      <c r="N53" s="10" t="s">
        <v>145</v>
      </c>
      <c r="O53" s="22"/>
    </row>
    <row r="54" spans="1:15" s="23" customFormat="1" ht="168.75" customHeight="1" x14ac:dyDescent="0.3">
      <c r="A54" s="7" t="s">
        <v>146</v>
      </c>
      <c r="B54" s="10" t="s">
        <v>147</v>
      </c>
      <c r="C54" s="38"/>
      <c r="D54" s="9">
        <f t="shared" si="3"/>
        <v>63.1</v>
      </c>
      <c r="E54" s="9">
        <v>63.1</v>
      </c>
      <c r="F54" s="9">
        <v>0</v>
      </c>
      <c r="G54" s="9">
        <v>0</v>
      </c>
      <c r="H54" s="9">
        <v>0</v>
      </c>
      <c r="I54" s="9">
        <f t="shared" si="0"/>
        <v>10.5</v>
      </c>
      <c r="J54" s="9">
        <v>10.5</v>
      </c>
      <c r="K54" s="9">
        <v>0</v>
      </c>
      <c r="L54" s="9">
        <v>0</v>
      </c>
      <c r="M54" s="9">
        <v>0</v>
      </c>
      <c r="N54" s="10" t="s">
        <v>148</v>
      </c>
      <c r="O54" s="22"/>
    </row>
    <row r="55" spans="1:15" s="23" customFormat="1" ht="176.25" customHeight="1" x14ac:dyDescent="0.3">
      <c r="A55" s="7" t="s">
        <v>149</v>
      </c>
      <c r="B55" s="24" t="s">
        <v>150</v>
      </c>
      <c r="C55" s="17" t="s">
        <v>151</v>
      </c>
      <c r="D55" s="9">
        <f t="shared" si="3"/>
        <v>5</v>
      </c>
      <c r="E55" s="19">
        <v>0</v>
      </c>
      <c r="F55" s="19">
        <v>0</v>
      </c>
      <c r="G55" s="19">
        <v>5</v>
      </c>
      <c r="H55" s="19">
        <v>0</v>
      </c>
      <c r="I55" s="9">
        <f t="shared" si="0"/>
        <v>0</v>
      </c>
      <c r="J55" s="9">
        <v>0</v>
      </c>
      <c r="K55" s="9">
        <v>0</v>
      </c>
      <c r="L55" s="9">
        <v>0</v>
      </c>
      <c r="M55" s="9">
        <v>0</v>
      </c>
      <c r="N55" s="10"/>
      <c r="O55" s="22"/>
    </row>
    <row r="56" spans="1:15" s="23" customFormat="1" ht="271.5" customHeight="1" x14ac:dyDescent="0.3">
      <c r="A56" s="7" t="s">
        <v>152</v>
      </c>
      <c r="B56" s="24" t="s">
        <v>153</v>
      </c>
      <c r="C56" s="17" t="s">
        <v>154</v>
      </c>
      <c r="D56" s="9">
        <f t="shared" si="3"/>
        <v>46061</v>
      </c>
      <c r="E56" s="19">
        <v>0</v>
      </c>
      <c r="F56" s="19">
        <v>36664.6</v>
      </c>
      <c r="G56" s="19">
        <v>9396.4</v>
      </c>
      <c r="H56" s="19">
        <v>0</v>
      </c>
      <c r="I56" s="9">
        <f t="shared" si="0"/>
        <v>707.1</v>
      </c>
      <c r="J56" s="9">
        <v>0</v>
      </c>
      <c r="K56" s="9">
        <v>0</v>
      </c>
      <c r="L56" s="9">
        <v>707.1</v>
      </c>
      <c r="M56" s="9">
        <v>0</v>
      </c>
      <c r="N56" s="10"/>
      <c r="O56" s="22"/>
    </row>
    <row r="57" spans="1:15" s="23" customFormat="1" ht="165.75" customHeight="1" x14ac:dyDescent="0.3">
      <c r="A57" s="7" t="s">
        <v>155</v>
      </c>
      <c r="B57" s="24" t="s">
        <v>156</v>
      </c>
      <c r="C57" s="17" t="s">
        <v>157</v>
      </c>
      <c r="D57" s="9">
        <f t="shared" si="3"/>
        <v>550</v>
      </c>
      <c r="E57" s="19">
        <v>0</v>
      </c>
      <c r="F57" s="19">
        <v>0</v>
      </c>
      <c r="G57" s="19">
        <v>550</v>
      </c>
      <c r="H57" s="19"/>
      <c r="I57" s="9">
        <f t="shared" si="0"/>
        <v>49.8</v>
      </c>
      <c r="J57" s="9">
        <v>0</v>
      </c>
      <c r="K57" s="9">
        <v>0</v>
      </c>
      <c r="L57" s="9">
        <v>49.8</v>
      </c>
      <c r="M57" s="9">
        <v>0</v>
      </c>
      <c r="N57" s="10"/>
      <c r="O57" s="22"/>
    </row>
    <row r="58" spans="1:15" s="26" customFormat="1" ht="18" customHeight="1" x14ac:dyDescent="0.3">
      <c r="A58" s="46" t="s">
        <v>158</v>
      </c>
      <c r="B58" s="46"/>
      <c r="C58" s="46"/>
      <c r="D58" s="9">
        <f t="shared" ref="D58:M58" si="4">D11+D15+D19+D20+D29+D31+D34+D38+D39+D40+D41+D43+D44+D46+D50+D51+D52+D53+D55+D56+D57</f>
        <v>3720776.8</v>
      </c>
      <c r="E58" s="9">
        <f t="shared" si="4"/>
        <v>1073343.0000000002</v>
      </c>
      <c r="F58" s="9">
        <f t="shared" si="4"/>
        <v>1507422.1000000003</v>
      </c>
      <c r="G58" s="9">
        <f t="shared" si="4"/>
        <v>1010959.4999999999</v>
      </c>
      <c r="H58" s="9">
        <f t="shared" si="4"/>
        <v>129052.2</v>
      </c>
      <c r="I58" s="9">
        <f t="shared" si="4"/>
        <v>2384259.2000000002</v>
      </c>
      <c r="J58" s="9">
        <f t="shared" si="4"/>
        <v>619008.1</v>
      </c>
      <c r="K58" s="9">
        <f t="shared" si="4"/>
        <v>968729.7</v>
      </c>
      <c r="L58" s="9">
        <f t="shared" si="4"/>
        <v>683084</v>
      </c>
      <c r="M58" s="9">
        <f t="shared" si="4"/>
        <v>113437.40000000001</v>
      </c>
      <c r="N58" s="6"/>
      <c r="O58" s="25"/>
    </row>
    <row r="59" spans="1:15" s="1" customFormat="1" ht="28.5" customHeight="1" x14ac:dyDescent="0.3">
      <c r="A59" s="27"/>
      <c r="B59" s="27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"/>
      <c r="O59" s="29"/>
    </row>
    <row r="60" spans="1:15" s="31" customFormat="1" x14ac:dyDescent="0.3">
      <c r="A60" s="1"/>
      <c r="B60" s="1"/>
      <c r="C60" s="1" t="s">
        <v>159</v>
      </c>
      <c r="D60" s="1"/>
      <c r="E60" s="1"/>
      <c r="F60" s="1"/>
      <c r="G60" s="1"/>
      <c r="H60" s="1"/>
      <c r="I60" s="1"/>
      <c r="J60" s="1" t="s">
        <v>160</v>
      </c>
      <c r="K60" s="1"/>
      <c r="L60" s="1"/>
      <c r="M60" s="1"/>
      <c r="N60" s="2"/>
      <c r="O60" s="30"/>
    </row>
    <row r="61" spans="1:15" s="33" customFormat="1" ht="36.75" customHeight="1" x14ac:dyDescent="0.3">
      <c r="A61" s="1"/>
      <c r="B61" s="1"/>
      <c r="C61" s="1"/>
      <c r="D61" s="29"/>
      <c r="E61" s="1"/>
      <c r="F61" s="1"/>
      <c r="G61" s="1"/>
      <c r="H61" s="1"/>
      <c r="I61" s="1"/>
      <c r="J61" s="1"/>
      <c r="K61" s="1"/>
      <c r="L61" s="1"/>
      <c r="M61" s="1"/>
      <c r="N61" s="2"/>
      <c r="O61" s="32"/>
    </row>
    <row r="62" spans="1:15" s="33" customFormat="1" x14ac:dyDescent="0.3">
      <c r="A62" s="1" t="s">
        <v>161</v>
      </c>
      <c r="B62" s="1"/>
      <c r="C62" s="1" t="s">
        <v>162</v>
      </c>
      <c r="D62" s="1"/>
      <c r="E62" s="1"/>
      <c r="F62" s="1"/>
      <c r="G62" s="1"/>
      <c r="H62" s="1"/>
      <c r="I62" s="1"/>
      <c r="J62" s="1" t="s">
        <v>163</v>
      </c>
      <c r="K62" s="1"/>
      <c r="L62" s="1"/>
      <c r="M62" s="29"/>
      <c r="N62" s="2"/>
    </row>
    <row r="63" spans="1:15" s="31" customFormat="1" ht="6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30"/>
    </row>
    <row r="64" spans="1:15" s="31" customFormat="1" ht="1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30"/>
    </row>
    <row r="65" spans="1:15" s="31" customFormat="1" ht="18" customHeight="1" x14ac:dyDescent="0.3">
      <c r="A65" s="1"/>
      <c r="B65" s="1" t="s">
        <v>164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29"/>
      <c r="N65" s="2"/>
      <c r="O65" s="30"/>
    </row>
    <row r="66" spans="1:15" s="31" customFormat="1" ht="16.5" customHeight="1" x14ac:dyDescent="0.3">
      <c r="A66" s="1"/>
      <c r="B66" s="1" t="s">
        <v>165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30"/>
    </row>
    <row r="68" spans="1:15" x14ac:dyDescent="0.3">
      <c r="D68" s="29"/>
      <c r="J68" s="29"/>
    </row>
  </sheetData>
  <mergeCells count="25">
    <mergeCell ref="C41:C42"/>
    <mergeCell ref="C44:C45"/>
    <mergeCell ref="C46:C49"/>
    <mergeCell ref="C53:C54"/>
    <mergeCell ref="A58:C58"/>
    <mergeCell ref="C34:C37"/>
    <mergeCell ref="N6:N9"/>
    <mergeCell ref="D7:H7"/>
    <mergeCell ref="I7:M7"/>
    <mergeCell ref="D8:D9"/>
    <mergeCell ref="E8:H8"/>
    <mergeCell ref="I8:I9"/>
    <mergeCell ref="J8:M8"/>
    <mergeCell ref="A10:H10"/>
    <mergeCell ref="C11:C14"/>
    <mergeCell ref="C15:C18"/>
    <mergeCell ref="C29:C30"/>
    <mergeCell ref="C31:C33"/>
    <mergeCell ref="A2:M2"/>
    <mergeCell ref="A3:M3"/>
    <mergeCell ref="A4:M4"/>
    <mergeCell ref="A6:A9"/>
    <mergeCell ref="B6:B9"/>
    <mergeCell ref="C6:C9"/>
    <mergeCell ref="D6:M6"/>
  </mergeCells>
  <pageMargins left="0.11811023622047245" right="0.11811023622047245" top="0.35433070866141736" bottom="0.15748031496062992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Область 9 мес</vt:lpstr>
      <vt:lpstr>'Область 9 мес'!Заголовки_для_печати</vt:lpstr>
      <vt:lpstr>'Область 9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User</cp:lastModifiedBy>
  <dcterms:created xsi:type="dcterms:W3CDTF">2021-10-08T09:28:28Z</dcterms:created>
  <dcterms:modified xsi:type="dcterms:W3CDTF">2022-03-25T13:14:11Z</dcterms:modified>
</cp:coreProperties>
</file>