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8755" windowHeight="12585"/>
  </bookViews>
  <sheets>
    <sheet name="1 кв область" sheetId="1" r:id="rId1"/>
  </sheets>
  <definedNames>
    <definedName name="_xlnm.Print_Titles" localSheetId="0">'1 кв область'!$6:$9</definedName>
    <definedName name="_xlnm.Print_Area" localSheetId="0">'1 кв область'!$A$1:$S$43</definedName>
  </definedNames>
  <calcPr calcId="145621"/>
</workbook>
</file>

<file path=xl/calcChain.xml><?xml version="1.0" encoding="utf-8"?>
<calcChain xmlns="http://schemas.openxmlformats.org/spreadsheetml/2006/main">
  <c r="T34" i="1" l="1"/>
  <c r="Y33" i="1"/>
  <c r="R33" i="1"/>
  <c r="Q33" i="1"/>
  <c r="P33" i="1"/>
  <c r="O33" i="1"/>
  <c r="M33" i="1"/>
  <c r="L33" i="1"/>
  <c r="J33" i="1"/>
  <c r="G33" i="1"/>
  <c r="F33" i="1"/>
  <c r="E33" i="1"/>
  <c r="X32" i="1"/>
  <c r="W32" i="1"/>
  <c r="U32" i="1"/>
  <c r="X31" i="1"/>
  <c r="U31" i="1"/>
  <c r="T31" i="1"/>
  <c r="N31" i="1"/>
  <c r="I31" i="1"/>
  <c r="D31" i="1"/>
  <c r="X30" i="1"/>
  <c r="U30" i="1"/>
  <c r="T30" i="1"/>
  <c r="N30" i="1"/>
  <c r="W30" i="1" s="1"/>
  <c r="I30" i="1"/>
  <c r="D30" i="1"/>
  <c r="X29" i="1"/>
  <c r="U29" i="1"/>
  <c r="T29" i="1"/>
  <c r="N29" i="1"/>
  <c r="I29" i="1"/>
  <c r="D29" i="1"/>
  <c r="X28" i="1"/>
  <c r="U28" i="1"/>
  <c r="T28" i="1"/>
  <c r="N28" i="1"/>
  <c r="W28" i="1" s="1"/>
  <c r="I28" i="1"/>
  <c r="D28" i="1"/>
  <c r="X27" i="1"/>
  <c r="U27" i="1"/>
  <c r="T27" i="1"/>
  <c r="N27" i="1"/>
  <c r="I27" i="1"/>
  <c r="D27" i="1"/>
  <c r="X26" i="1"/>
  <c r="U26" i="1"/>
  <c r="T26" i="1"/>
  <c r="N26" i="1"/>
  <c r="W26" i="1" s="1"/>
  <c r="I26" i="1"/>
  <c r="D26" i="1"/>
  <c r="X25" i="1"/>
  <c r="U25" i="1"/>
  <c r="T25" i="1"/>
  <c r="N25" i="1"/>
  <c r="I25" i="1"/>
  <c r="D25" i="1"/>
  <c r="X24" i="1"/>
  <c r="U24" i="1"/>
  <c r="T24" i="1"/>
  <c r="N24" i="1"/>
  <c r="W24" i="1" s="1"/>
  <c r="I24" i="1"/>
  <c r="D24" i="1"/>
  <c r="X23" i="1"/>
  <c r="U23" i="1"/>
  <c r="T23" i="1"/>
  <c r="N23" i="1"/>
  <c r="W23" i="1" s="1"/>
  <c r="I23" i="1"/>
  <c r="D23" i="1"/>
  <c r="X22" i="1"/>
  <c r="U22" i="1"/>
  <c r="T22" i="1"/>
  <c r="N22" i="1"/>
  <c r="W22" i="1" s="1"/>
  <c r="I22" i="1"/>
  <c r="D22" i="1"/>
  <c r="X21" i="1"/>
  <c r="U21" i="1"/>
  <c r="T21" i="1"/>
  <c r="N21" i="1"/>
  <c r="W21" i="1" s="1"/>
  <c r="I21" i="1"/>
  <c r="D21" i="1"/>
  <c r="X20" i="1"/>
  <c r="U20" i="1"/>
  <c r="T20" i="1"/>
  <c r="N20" i="1"/>
  <c r="W20" i="1" s="1"/>
  <c r="I20" i="1"/>
  <c r="D20" i="1"/>
  <c r="X19" i="1"/>
  <c r="U19" i="1"/>
  <c r="T19" i="1"/>
  <c r="N19" i="1"/>
  <c r="W19" i="1" s="1"/>
  <c r="I19" i="1"/>
  <c r="D19" i="1"/>
  <c r="X18" i="1"/>
  <c r="U18" i="1"/>
  <c r="T18" i="1"/>
  <c r="N18" i="1"/>
  <c r="W18" i="1" s="1"/>
  <c r="I18" i="1"/>
  <c r="D18" i="1"/>
  <c r="X17" i="1"/>
  <c r="U17" i="1"/>
  <c r="T17" i="1"/>
  <c r="N17" i="1"/>
  <c r="W17" i="1" s="1"/>
  <c r="I17" i="1"/>
  <c r="H17" i="1"/>
  <c r="H33" i="1" s="1"/>
  <c r="X16" i="1"/>
  <c r="U16" i="1"/>
  <c r="T16" i="1"/>
  <c r="N16" i="1"/>
  <c r="K16" i="1"/>
  <c r="K33" i="1" s="1"/>
  <c r="P10" i="1" s="1"/>
  <c r="D16" i="1"/>
  <c r="X15" i="1"/>
  <c r="V15" i="1"/>
  <c r="U15" i="1"/>
  <c r="T15" i="1"/>
  <c r="N15" i="1"/>
  <c r="W15" i="1" s="1"/>
  <c r="I15" i="1"/>
  <c r="D15" i="1"/>
  <c r="X14" i="1"/>
  <c r="U14" i="1"/>
  <c r="T14" i="1"/>
  <c r="N14" i="1"/>
  <c r="W14" i="1" s="1"/>
  <c r="I14" i="1"/>
  <c r="D14" i="1"/>
  <c r="X13" i="1"/>
  <c r="U13" i="1"/>
  <c r="T13" i="1"/>
  <c r="N13" i="1"/>
  <c r="W13" i="1" s="1"/>
  <c r="I13" i="1"/>
  <c r="D13" i="1"/>
  <c r="X12" i="1"/>
  <c r="U12" i="1"/>
  <c r="T12" i="1"/>
  <c r="N12" i="1"/>
  <c r="W12" i="1" s="1"/>
  <c r="I12" i="1"/>
  <c r="D12" i="1"/>
  <c r="X11" i="1"/>
  <c r="X33" i="1" s="1"/>
  <c r="U11" i="1"/>
  <c r="T11" i="1"/>
  <c r="N11" i="1"/>
  <c r="N33" i="1" s="1"/>
  <c r="I11" i="1"/>
  <c r="D11" i="1"/>
  <c r="R10" i="1"/>
  <c r="Q10" i="1"/>
  <c r="O10" i="1"/>
  <c r="D17" i="1" l="1"/>
  <c r="W25" i="1"/>
  <c r="W27" i="1"/>
  <c r="W29" i="1"/>
  <c r="W31" i="1"/>
  <c r="T33" i="1"/>
  <c r="D33" i="1"/>
  <c r="W11" i="1"/>
  <c r="I16" i="1"/>
  <c r="I33" i="1" s="1"/>
  <c r="U33" i="1"/>
  <c r="W16" i="1" l="1"/>
  <c r="W33" i="1"/>
  <c r="N10" i="1"/>
</calcChain>
</file>

<file path=xl/sharedStrings.xml><?xml version="1.0" encoding="utf-8"?>
<sst xmlns="http://schemas.openxmlformats.org/spreadsheetml/2006/main" count="89" uniqueCount="77">
  <si>
    <t xml:space="preserve">Отчет о реализации муниципальных программ в 2020 году </t>
  </si>
  <si>
    <t>(по состоянию на 01.04.2020 года)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</si>
  <si>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</si>
  <si>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</si>
  <si>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</si>
  <si>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</si>
  <si>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</si>
  <si>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Наименование мероприятия, на реализацию которого направлены федеральные средства, и планируемый срок их освоения</t>
  </si>
  <si>
    <t>Предусмотрено программой на весь период реализации</t>
  </si>
  <si>
    <t xml:space="preserve">Предусмотрено программой на 2020 год </t>
  </si>
  <si>
    <t xml:space="preserve">Исполнено в 2020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</si>
  <si>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</si>
  <si>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</si>
  <si>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</si>
  <si>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</si>
  <si>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</si>
  <si>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</si>
  <si>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</si>
  <si>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</si>
  <si>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Постановление Администрации города от 30.12.2019 № 1363 «О внесении изменений в постановление Администрации от 07.12.2018 № 1249».</t>
  </si>
  <si>
    <t>Заключено дополнительное соглашение о расторжении соглашения о предоставлении иного межбюджетного трансферта, имеющего целевое назначение из бюджета субъекта Российской Федерации местному бюджету от 26.02.2020 № 60730000-1-2019-010/1 между министерством здравоохранения Ростовской области и Администрацией города Новошахтинска.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</si>
  <si>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</si>
  <si>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26.02.2020 № 132 «О внесении изменений в постановление Администрации от 07.12.2018 № 1227».
</t>
  </si>
  <si>
    <t xml:space="preserve">Планируемый срок освоения  федеральных средств в полном объеме по ОМ  «Осуществление выплат единовременного пособия при всех формах устройства детей, лишенных родительского попечения в семью» -  до конца 2020 года, в связи с  тем, что  выплаты единовременного пособия носят заявительный характер. </t>
  </si>
  <si>
    <t>Муниципальная программа города Новошахтинска «Молодёжь Несветая»</t>
  </si>
  <si>
    <t>Постановление Администрации города от 07.12.2018 № 1245 «Об утверждении муниципальной программы города Новошахтинска «Молодёжь Несветая»;                      Постановление Администрации города от 27.02.2019 № 169 «О внесении изменений в постановление Администрации города от 07.12.2018 № 1245».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1360 «О внесении изменений в постановление Администрации от 07.12.2018 № 1246».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13.03.2020 № 191 «О внесении изменений в постановление Администрации города от 07.12.2018 № 1245»</t>
  </si>
  <si>
    <t>Муниципальная программа города Новошахтинска «Социальная поддержка и социальное обслуживание жителей города»</t>
  </si>
  <si>
    <t xml:space="preserve"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                                        Постановление Администрации города от 29.03.2019 № 315 «О внесении изменений в постановление Администрации города от 07.12.2018 № 1238».                                   Постановление Администрации города от 11.04.2019 № 372 «О внесении изменений в постановление Администрации города от 07.12.2018 № 1238».                                  Постановление Администрации города от 27.06.2019 № 631 «О внесении изменений в постановление Администрации города от 07.12.2018 № 1238».                                                                   Постановление Администрации города от 31.12.2019 № 1370 «О внесении изменений в постановление Администрации города от 07.12.2018 № 1238».
</t>
  </si>
  <si>
    <t>Планируемый срок освоения  федеральных средств в полном объеме по ОМ «Реализация прав граждан на социальную поддержку» и «Социальная поддержка семей, имеющих детей, поощрение многодетности»-  до конца 2020 года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</si>
  <si>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</si>
  <si>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   Постановление Администрации города от 30.12.2019 № 1358 «О внесении изменений в постановление Администрации города от 07.12.2018 № 1239».</t>
  </si>
  <si>
    <t xml:space="preserve">Планируемый срок освоения  федеральных средств в полном объеме по ОМ  «Предоставление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средств» -  до конца 2020 года в связи с  тем, что  выплаты единовременного пособия носят заявительный характер.                                                        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</si>
  <si>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</si>
  <si>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   Постановление Администрации города от 31.12.2019 № 981 «О внесении изменений в постановление Администрации города от 05.12.2018 № 1372».</t>
  </si>
  <si>
    <t>Планируемый срок освоения  федеральных средств в полном объеме по мероприятиям: «Обеспечение жильем молодых семей», «Обеспечение жилыми помещениями ветеранов, инвалидов и семей, имеющих детей-инвалидов», «Переселение граждан из многоквартирных домов, признанных аварийными» -  до конца 2020 года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</si>
  <si>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</si>
  <si>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Постановление Администрации города от 31.12.2019  «О внесении изменений в постановление Администрации от 07.12.2018 № 1246».</t>
  </si>
  <si>
    <t xml:space="preserve">Планируемый срок освоения федеральных средств в полном объеме по ОМ «Улучшение технического состояния объектов коммунальной инфраструктуры города» - до конца 2020 года. 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</si>
  <si>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</si>
  <si>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Постановление Администрации города от 31.12.2019 № 1371 «О внесении изменений в постановление Администрации города от 07.12.2018 № 1250».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</si>
  <si>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</si>
  <si>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                 Постановление Администрации города от 20.03.2020 № 232 «О внесении изменений в постановление Администрации от 07.12.2018 № 1236».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</si>
  <si>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</si>
  <si>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Постановление Администрации города от 11.07.2019 № 689 «О внесении изменений в постановление Администрации от 30.11.2018 № 1206».                                                                                                                                    Постановление Администрации города от 31.12.2019 № 1374 «О внесении изменений в постановление Администрации от 30.11.2018 № 1206».</t>
  </si>
  <si>
    <t>Муниципальная программа города Новошахтинска «Развитие  экономики»</t>
  </si>
  <si>
    <t>Постановление Администрации города от 23.11.2018 № 1168 «Об утверждении муниципальной программы города Новошахтинска «Развитие экономики». Постановление Администрации города от 31.12.2019 № 1373 «О внесении изменений в постановление Администрации от 23.11.2018 № 1168».</t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</si>
  <si>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</si>
  <si>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                              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Постановление Администрации города от 30.12.2019 № 1357 «О внесении изменений в постановление Администрации города от 07.12.2018 № 1248».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</si>
  <si>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</si>
  <si>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   Постановление Администрации города от 20.03.2020 № 235 «О внесении изменений в постановление Администрации города от 07.12.2018 № 1240».</t>
  </si>
  <si>
    <t xml:space="preserve">Планируемый срок освоения  федеральных средств в полном объеме по  мероприятию «Капитальный ремонт автомобильной дороги по ул. Молодогвардейцев в городе Новошахтинске Ростовской области." - до конца 2020 года.                             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</si>
  <si>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</si>
  <si>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        Постановление Администрации города от 15.03.2019 № 226 «О внесении изменений в постановление Администрации города от 07.12.2018 № 1247». Постановление Администрации города от 27.06.2019 № 639 «О внесении изменений в постановление Администрации города от 07.12.2018 № 1247».     Постановление Администрации города от 20.03.2020 № 230 «О внесении изменений в постановление Администрации города от 07.12.2018 № 1247».
</t>
  </si>
  <si>
    <t xml:space="preserve">Планируемый срок освоения  федеральных средств в полном объеме выделенных на поддержку творческой деятельности и укрепление материально-технической базы театра, на ремонт сооружения "Братская могила "Слава Героям" павших в 1941-1945 в боях" - до конца 2020 года.            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</si>
  <si>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</si>
  <si>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    Постановление Администрации города от 20.02.2020 № 125 «О внесении изменений в постановление Администрации города от 30.11.2018 № 1207».</t>
  </si>
  <si>
    <t>Муниципальная программа города Новошахтинска «Управление муниципальными финансами»</t>
  </si>
  <si>
    <t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Постановление Администрации города от 11.07.2019 № 679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1359 «О внесении изменений в постановление Администрации города от 07.12.2018 № 1230».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</si>
  <si>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</si>
  <si>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Постановление Администрации города от 29.07.2019 № 756 «О внесении изменений в постановление Администрации города от 07.12.2018 № 1243».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31.12.2019 № 1376 «О внесении изменений в постановление Администрации города от 07.12.2018 № 1243».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</si>
  <si>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</si>
  <si>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     Постановление Администрации города от 27.06.2019 № 624 «О внесении изменений в постановление Администрации города от 07.12.2018 № 1244».                                            Постановление Администрации города от 31.12.2019 № 1369 «О внесении изменений в постановление Администрации города от 07.12.2018 № 1244».</t>
  </si>
  <si>
    <t xml:space="preserve"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(45,7 %).  Данное освоение возникло в связи с фактически произведенными затратами (по фактически сложившейся потребности) в соответствии с заключенными муниципальными контрактами.                                                                                          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</si>
  <si>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</si>
  <si>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         Постановление Администрации города от 26.12.2019 № 1340 «О внесении изменений в постановление Администрации города от 07.12.2018 № 1237».</t>
  </si>
  <si>
    <t>Муниципальная программа города Новошахтинска «Формирование комфортной городской среды».</t>
  </si>
  <si>
    <t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20.03.2020 № 236 «О внесении изменений в постановление Администрации города от 30.11.2017 № 1170».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</si>
  <si>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</si>
  <si>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                                                              Постановление Администрации города от 26.03.2020 № 254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</si>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</sst>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164" fontId="0" fillId="2" borderId="0" xfId="0" applyNumberFormat="1" applyFill="1"/>
    <xf numFmtId="165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65" fontId="0" fillId="2" borderId="0" xfId="0" applyNumberFormat="1" applyFill="1"/>
    <xf numFmtId="0" fontId="0" fillId="2" borderId="0" xfId="0" applyFill="1"/>
    <xf numFmtId="165" fontId="4" fillId="2" borderId="1" xfId="0" applyNumberFormat="1" applyFont="1" applyFill="1" applyBorder="1" applyAlignment="1">
      <alignment horizontal="center" vertical="center"/>
    </xf>
    <xf numFmtId="166" fontId="0" fillId="2" borderId="0" xfId="0" applyNumberFormat="1" applyFill="1"/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/>
    <xf numFmtId="165" fontId="5" fillId="2" borderId="0" xfId="0" applyNumberFormat="1" applyFont="1" applyFill="1"/>
    <xf numFmtId="165" fontId="3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4" fontId="6" fillId="2" borderId="0" xfId="0" applyNumberFormat="1" applyFont="1" applyFill="1"/>
    <xf numFmtId="165" fontId="6" fillId="2" borderId="0" xfId="0" applyNumberFormat="1" applyFont="1" applyFill="1"/>
    <xf numFmtId="0" fontId="6" fillId="0" borderId="0" xfId="0" applyFont="1"/>
    <xf numFmtId="165" fontId="6" fillId="0" borderId="0" xfId="0" applyNumberFormat="1" applyFont="1"/>
    <xf numFmtId="0" fontId="6" fillId="2" borderId="0" xfId="0" applyFont="1" applyFill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/>
    <xf numFmtId="165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view="pageBreakPreview" zoomScale="76" zoomScaleNormal="100" zoomScaleSheetLayoutView="76" workbookViewId="0">
      <pane xSplit="3" ySplit="9" topLeftCell="D10" activePane="bottomRight" state="frozen"/>
      <selection activeCell="M11" sqref="M11"/>
      <selection pane="topRight" activeCell="M11" sqref="M11"/>
      <selection pane="bottomLeft" activeCell="M11" sqref="M11"/>
      <selection pane="bottomRight" activeCell="S11" sqref="S11"/>
    </sheetView>
  </sheetViews>
  <sheetFormatPr defaultRowHeight="15.75" x14ac:dyDescent="0.25"/>
  <cols>
    <col min="1" max="1" width="5.42578125" style="1" customWidth="1"/>
    <col min="2" max="2" width="25" style="1" customWidth="1"/>
    <col min="3" max="3" width="45.42578125" style="1" customWidth="1"/>
    <col min="4" max="4" width="13.7109375" style="1" customWidth="1"/>
    <col min="5" max="5" width="13.140625" style="1" customWidth="1"/>
    <col min="6" max="6" width="13" style="1" customWidth="1"/>
    <col min="7" max="7" width="13.140625" style="1" customWidth="1"/>
    <col min="8" max="8" width="13.85546875" style="1" customWidth="1"/>
    <col min="9" max="9" width="12.5703125" style="1" customWidth="1"/>
    <col min="10" max="10" width="12.42578125" style="1" customWidth="1"/>
    <col min="11" max="11" width="14" style="1" customWidth="1"/>
    <col min="12" max="13" width="12" style="1" customWidth="1"/>
    <col min="14" max="14" width="14.140625" style="1" customWidth="1"/>
    <col min="15" max="15" width="12.28515625" style="1" customWidth="1"/>
    <col min="16" max="16" width="13" style="1" customWidth="1"/>
    <col min="17" max="17" width="11.7109375" style="1" customWidth="1"/>
    <col min="18" max="18" width="10.85546875" style="1" customWidth="1"/>
    <col min="19" max="19" width="51.140625" style="1" customWidth="1"/>
    <col min="20" max="20" width="17.7109375" style="2" customWidth="1"/>
    <col min="23" max="23" width="9.28515625" style="3" bestFit="1" customWidth="1"/>
    <col min="24" max="24" width="13.42578125" style="3" customWidth="1"/>
    <col min="25" max="25" width="14" style="3" customWidth="1"/>
  </cols>
  <sheetData>
    <row r="1" spans="1:25" ht="6" customHeight="1" x14ac:dyDescent="0.25"/>
    <row r="2" spans="1:2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5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5" x14ac:dyDescent="0.25">
      <c r="A4" s="39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25" ht="9" customHeight="1" x14ac:dyDescent="0.25"/>
    <row r="6" spans="1:25" x14ac:dyDescent="0.25">
      <c r="A6" s="35" t="s">
        <v>3</v>
      </c>
      <c r="B6" s="35" t="s">
        <v>4</v>
      </c>
      <c r="C6" s="35" t="s">
        <v>5</v>
      </c>
      <c r="D6" s="40" t="s">
        <v>6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37" t="s">
        <v>7</v>
      </c>
    </row>
    <row r="7" spans="1:25" ht="15" customHeight="1" x14ac:dyDescent="0.25">
      <c r="A7" s="35"/>
      <c r="B7" s="35"/>
      <c r="C7" s="35"/>
      <c r="D7" s="37" t="s">
        <v>8</v>
      </c>
      <c r="E7" s="37"/>
      <c r="F7" s="37"/>
      <c r="G7" s="37"/>
      <c r="H7" s="37"/>
      <c r="I7" s="37" t="s">
        <v>9</v>
      </c>
      <c r="J7" s="37"/>
      <c r="K7" s="37"/>
      <c r="L7" s="37"/>
      <c r="M7" s="37"/>
      <c r="N7" s="37" t="s">
        <v>10</v>
      </c>
      <c r="O7" s="37"/>
      <c r="P7" s="37"/>
      <c r="Q7" s="37"/>
      <c r="R7" s="37"/>
      <c r="S7" s="37"/>
    </row>
    <row r="8" spans="1:25" ht="15" customHeight="1" x14ac:dyDescent="0.25">
      <c r="A8" s="35"/>
      <c r="B8" s="35"/>
      <c r="C8" s="35"/>
      <c r="D8" s="37" t="s">
        <v>11</v>
      </c>
      <c r="E8" s="37" t="s">
        <v>12</v>
      </c>
      <c r="F8" s="37"/>
      <c r="G8" s="37"/>
      <c r="H8" s="37"/>
      <c r="I8" s="37" t="s">
        <v>11</v>
      </c>
      <c r="J8" s="37" t="s">
        <v>12</v>
      </c>
      <c r="K8" s="37"/>
      <c r="L8" s="37"/>
      <c r="M8" s="37"/>
      <c r="N8" s="37" t="s">
        <v>11</v>
      </c>
      <c r="O8" s="37" t="s">
        <v>12</v>
      </c>
      <c r="P8" s="37"/>
      <c r="Q8" s="37"/>
      <c r="R8" s="37"/>
      <c r="S8" s="37"/>
    </row>
    <row r="9" spans="1:25" ht="51.75" customHeight="1" x14ac:dyDescent="0.25">
      <c r="A9" s="35"/>
      <c r="B9" s="35"/>
      <c r="C9" s="35"/>
      <c r="D9" s="37"/>
      <c r="E9" s="4" t="s">
        <v>13</v>
      </c>
      <c r="F9" s="4" t="s">
        <v>14</v>
      </c>
      <c r="G9" s="4" t="s">
        <v>15</v>
      </c>
      <c r="H9" s="4" t="s">
        <v>16</v>
      </c>
      <c r="I9" s="37"/>
      <c r="J9" s="4" t="s">
        <v>13</v>
      </c>
      <c r="K9" s="4" t="s">
        <v>14</v>
      </c>
      <c r="L9" s="4" t="s">
        <v>15</v>
      </c>
      <c r="M9" s="4" t="s">
        <v>16</v>
      </c>
      <c r="N9" s="37"/>
      <c r="O9" s="4" t="s">
        <v>13</v>
      </c>
      <c r="P9" s="4" t="s">
        <v>14</v>
      </c>
      <c r="Q9" s="4" t="s">
        <v>15</v>
      </c>
      <c r="R9" s="4" t="s">
        <v>16</v>
      </c>
      <c r="S9" s="37"/>
    </row>
    <row r="10" spans="1:25" x14ac:dyDescent="0.25">
      <c r="A10" s="35" t="s">
        <v>17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5">
        <f>N33/I33*100</f>
        <v>20.568493631492903</v>
      </c>
      <c r="O10" s="5">
        <f>O33/J33*100</f>
        <v>20.281582261331931</v>
      </c>
      <c r="P10" s="5">
        <f>P33/K33*100</f>
        <v>20.129684188992801</v>
      </c>
      <c r="Q10" s="5">
        <f>Q33/L33*100</f>
        <v>21.553221143816717</v>
      </c>
      <c r="R10" s="5">
        <f>R33/M33*100</f>
        <v>18.892828281551669</v>
      </c>
      <c r="S10" s="6"/>
    </row>
    <row r="11" spans="1:25" s="14" customFormat="1" ht="124.5" customHeight="1" x14ac:dyDescent="0.25">
      <c r="A11" s="7">
        <v>1</v>
      </c>
      <c r="B11" s="8" t="s">
        <v>18</v>
      </c>
      <c r="C11" s="9" t="s">
        <v>19</v>
      </c>
      <c r="D11" s="10">
        <f>SUM(E11:H11)</f>
        <v>364535.10000000003</v>
      </c>
      <c r="E11" s="10">
        <v>970</v>
      </c>
      <c r="F11" s="10">
        <v>231835.2</v>
      </c>
      <c r="G11" s="10">
        <v>86016.7</v>
      </c>
      <c r="H11" s="10">
        <v>45713.2</v>
      </c>
      <c r="I11" s="10">
        <f>SUM(J11:M11)</f>
        <v>27817.100000000002</v>
      </c>
      <c r="J11" s="11">
        <v>970</v>
      </c>
      <c r="K11" s="11">
        <v>17873.400000000001</v>
      </c>
      <c r="L11" s="11">
        <v>5424</v>
      </c>
      <c r="M11" s="11">
        <v>3549.7</v>
      </c>
      <c r="N11" s="10">
        <f>SUM(O11:R11)</f>
        <v>5055.8</v>
      </c>
      <c r="O11" s="10">
        <v>0</v>
      </c>
      <c r="P11" s="10">
        <v>4445.3</v>
      </c>
      <c r="Q11" s="10">
        <v>218.2</v>
      </c>
      <c r="R11" s="10">
        <v>392.3</v>
      </c>
      <c r="S11" s="12" t="s">
        <v>20</v>
      </c>
      <c r="T11" s="2">
        <f t="shared" ref="T11:T31" si="0">O11/J11*100</f>
        <v>0</v>
      </c>
      <c r="U11" s="13" t="e">
        <f>#REF!-O11</f>
        <v>#REF!</v>
      </c>
      <c r="W11" s="13">
        <f t="shared" ref="W11:W33" si="1">N11/I11*100</f>
        <v>18.17515125588217</v>
      </c>
      <c r="X11" s="13">
        <f t="shared" ref="X11:X32" si="2">R11+Y11</f>
        <v>33002.300000000003</v>
      </c>
      <c r="Y11" s="13">
        <v>32610</v>
      </c>
    </row>
    <row r="12" spans="1:25" s="14" customFormat="1" ht="141" customHeight="1" x14ac:dyDescent="0.25">
      <c r="A12" s="7">
        <v>2</v>
      </c>
      <c r="B12" s="8" t="s">
        <v>21</v>
      </c>
      <c r="C12" s="8" t="s">
        <v>22</v>
      </c>
      <c r="D12" s="10">
        <f t="shared" ref="D12:D25" si="3">SUM(E12:H12)</f>
        <v>13318358.9</v>
      </c>
      <c r="E12" s="10">
        <v>14585.9</v>
      </c>
      <c r="F12" s="10">
        <v>7401451.2000000002</v>
      </c>
      <c r="G12" s="10">
        <v>5244386.7</v>
      </c>
      <c r="H12" s="10">
        <v>657935.1</v>
      </c>
      <c r="I12" s="10">
        <f t="shared" ref="I12:I29" si="4">SUM(J12:M12)</f>
        <v>1060573.7</v>
      </c>
      <c r="J12" s="11">
        <v>1118.5999999999999</v>
      </c>
      <c r="K12" s="11">
        <v>582289.6</v>
      </c>
      <c r="L12" s="11">
        <v>422059.5</v>
      </c>
      <c r="M12" s="11">
        <v>55106</v>
      </c>
      <c r="N12" s="10">
        <f t="shared" ref="N12:N29" si="5">SUM(O12:R12)</f>
        <v>256838.8</v>
      </c>
      <c r="O12" s="10">
        <v>283.3</v>
      </c>
      <c r="P12" s="10">
        <v>132598.39999999999</v>
      </c>
      <c r="Q12" s="10">
        <v>113203.4</v>
      </c>
      <c r="R12" s="10">
        <v>10753.7</v>
      </c>
      <c r="S12" s="12" t="s">
        <v>23</v>
      </c>
      <c r="T12" s="2">
        <f t="shared" si="0"/>
        <v>25.326300733059181</v>
      </c>
      <c r="U12" s="13" t="e">
        <f>#REF!-O12</f>
        <v>#REF!</v>
      </c>
      <c r="W12" s="13">
        <f t="shared" si="1"/>
        <v>24.216968608593632</v>
      </c>
      <c r="X12" s="13">
        <f t="shared" si="2"/>
        <v>974993.79999999993</v>
      </c>
      <c r="Y12" s="13">
        <v>964240.1</v>
      </c>
    </row>
    <row r="13" spans="1:25" s="14" customFormat="1" ht="192.75" customHeight="1" x14ac:dyDescent="0.25">
      <c r="A13" s="7">
        <v>3</v>
      </c>
      <c r="B13" s="8" t="s">
        <v>24</v>
      </c>
      <c r="C13" s="9" t="s">
        <v>25</v>
      </c>
      <c r="D13" s="10">
        <f t="shared" si="3"/>
        <v>3296.3</v>
      </c>
      <c r="E13" s="10">
        <v>0</v>
      </c>
      <c r="F13" s="10">
        <v>1354.6</v>
      </c>
      <c r="G13" s="10">
        <v>1941.7</v>
      </c>
      <c r="H13" s="10">
        <v>0</v>
      </c>
      <c r="I13" s="10">
        <f t="shared" si="4"/>
        <v>527.29999999999995</v>
      </c>
      <c r="J13" s="11">
        <v>0</v>
      </c>
      <c r="K13" s="11">
        <v>341.4</v>
      </c>
      <c r="L13" s="11">
        <v>185.9</v>
      </c>
      <c r="M13" s="11">
        <v>0</v>
      </c>
      <c r="N13" s="10">
        <f t="shared" si="5"/>
        <v>0</v>
      </c>
      <c r="O13" s="10">
        <v>0</v>
      </c>
      <c r="P13" s="10">
        <v>0</v>
      </c>
      <c r="Q13" s="10">
        <v>0</v>
      </c>
      <c r="R13" s="10">
        <v>0</v>
      </c>
      <c r="S13" s="6"/>
      <c r="T13" s="2" t="e">
        <f t="shared" si="0"/>
        <v>#DIV/0!</v>
      </c>
      <c r="U13" s="13" t="e">
        <f>#REF!-O13</f>
        <v>#REF!</v>
      </c>
      <c r="W13" s="13">
        <f t="shared" si="1"/>
        <v>0</v>
      </c>
      <c r="X13" s="13">
        <f t="shared" si="2"/>
        <v>493.1</v>
      </c>
      <c r="Y13" s="13">
        <v>493.1</v>
      </c>
    </row>
    <row r="14" spans="1:25" s="14" customFormat="1" ht="338.25" customHeight="1" x14ac:dyDescent="0.25">
      <c r="A14" s="7">
        <v>4</v>
      </c>
      <c r="B14" s="8" t="s">
        <v>26</v>
      </c>
      <c r="C14" s="8" t="s">
        <v>27</v>
      </c>
      <c r="D14" s="10">
        <f>SUM(E14:H14)</f>
        <v>6860491.8000000007</v>
      </c>
      <c r="E14" s="10">
        <v>1438565.6</v>
      </c>
      <c r="F14" s="10">
        <v>5125868.3</v>
      </c>
      <c r="G14" s="10">
        <v>99761.9</v>
      </c>
      <c r="H14" s="10">
        <v>196296</v>
      </c>
      <c r="I14" s="10">
        <f t="shared" si="4"/>
        <v>685644.10000000009</v>
      </c>
      <c r="J14" s="11">
        <v>234870.7</v>
      </c>
      <c r="K14" s="11">
        <v>420417.1</v>
      </c>
      <c r="L14" s="15">
        <v>12452.5</v>
      </c>
      <c r="M14" s="11">
        <v>17903.8</v>
      </c>
      <c r="N14" s="10">
        <f t="shared" si="5"/>
        <v>169892.4</v>
      </c>
      <c r="O14" s="10">
        <v>59925.8</v>
      </c>
      <c r="P14" s="10">
        <v>105802.3</v>
      </c>
      <c r="Q14" s="10">
        <v>1386.8</v>
      </c>
      <c r="R14" s="10">
        <v>2777.5</v>
      </c>
      <c r="S14" s="12" t="s">
        <v>28</v>
      </c>
      <c r="T14" s="2">
        <f t="shared" si="0"/>
        <v>25.514378762442487</v>
      </c>
      <c r="U14" s="13" t="e">
        <f>#REF!-O14</f>
        <v>#REF!</v>
      </c>
      <c r="W14" s="13">
        <f t="shared" si="1"/>
        <v>24.778511183863461</v>
      </c>
      <c r="X14" s="13">
        <f t="shared" si="2"/>
        <v>558238</v>
      </c>
      <c r="Y14" s="13">
        <v>555460.5</v>
      </c>
    </row>
    <row r="15" spans="1:25" s="14" customFormat="1" ht="174" customHeight="1" x14ac:dyDescent="0.25">
      <c r="A15" s="7">
        <v>5</v>
      </c>
      <c r="B15" s="8" t="s">
        <v>29</v>
      </c>
      <c r="C15" s="9" t="s">
        <v>30</v>
      </c>
      <c r="D15" s="10">
        <f t="shared" si="3"/>
        <v>644</v>
      </c>
      <c r="E15" s="10">
        <v>474</v>
      </c>
      <c r="F15" s="10">
        <v>0</v>
      </c>
      <c r="G15" s="10">
        <v>0</v>
      </c>
      <c r="H15" s="10">
        <v>170</v>
      </c>
      <c r="I15" s="10">
        <f t="shared" si="4"/>
        <v>58</v>
      </c>
      <c r="J15" s="11">
        <v>38</v>
      </c>
      <c r="K15" s="11">
        <v>0</v>
      </c>
      <c r="L15" s="11">
        <v>0</v>
      </c>
      <c r="M15" s="11">
        <v>20</v>
      </c>
      <c r="N15" s="10">
        <f t="shared" si="5"/>
        <v>5.3</v>
      </c>
      <c r="O15" s="10">
        <v>5.3</v>
      </c>
      <c r="P15" s="10">
        <v>0</v>
      </c>
      <c r="Q15" s="10">
        <v>0</v>
      </c>
      <c r="R15" s="10">
        <v>0</v>
      </c>
      <c r="S15" s="12" t="s">
        <v>31</v>
      </c>
      <c r="T15" s="2">
        <f t="shared" si="0"/>
        <v>13.94736842105263</v>
      </c>
      <c r="U15" s="13" t="e">
        <f>#REF!-O15</f>
        <v>#REF!</v>
      </c>
      <c r="V15" s="13" t="e">
        <f>#REF!-O15</f>
        <v>#REF!</v>
      </c>
      <c r="W15" s="13">
        <f t="shared" si="1"/>
        <v>9.137931034482758</v>
      </c>
      <c r="X15" s="13">
        <f t="shared" si="2"/>
        <v>26.6</v>
      </c>
      <c r="Y15" s="13">
        <v>26.6</v>
      </c>
    </row>
    <row r="16" spans="1:25" s="14" customFormat="1" ht="165.75" customHeight="1" x14ac:dyDescent="0.25">
      <c r="A16" s="7">
        <v>6</v>
      </c>
      <c r="B16" s="8" t="s">
        <v>32</v>
      </c>
      <c r="C16" s="12" t="s">
        <v>33</v>
      </c>
      <c r="D16" s="10">
        <f>SUM(E16:H16)</f>
        <v>1271501.2</v>
      </c>
      <c r="E16" s="10">
        <v>59438</v>
      </c>
      <c r="F16" s="10">
        <v>1072741.3999999999</v>
      </c>
      <c r="G16" s="10">
        <v>139321.79999999999</v>
      </c>
      <c r="H16" s="10">
        <v>0</v>
      </c>
      <c r="I16" s="10">
        <f t="shared" si="4"/>
        <v>198616.99999999997</v>
      </c>
      <c r="J16" s="11">
        <v>14742.9</v>
      </c>
      <c r="K16" s="11">
        <f>98060.9+71768.9</f>
        <v>169829.8</v>
      </c>
      <c r="L16" s="11">
        <v>14044.3</v>
      </c>
      <c r="M16" s="11">
        <v>0</v>
      </c>
      <c r="N16" s="10">
        <f t="shared" si="5"/>
        <v>30081.7</v>
      </c>
      <c r="O16" s="10">
        <v>14532.7</v>
      </c>
      <c r="P16" s="10">
        <v>12176.8</v>
      </c>
      <c r="Q16" s="10">
        <v>3372.2</v>
      </c>
      <c r="R16" s="10">
        <v>0</v>
      </c>
      <c r="S16" s="12" t="s">
        <v>34</v>
      </c>
      <c r="T16" s="16">
        <f t="shared" si="0"/>
        <v>98.57422895088483</v>
      </c>
      <c r="U16" s="13" t="e">
        <f>#REF!-O16</f>
        <v>#REF!</v>
      </c>
      <c r="W16" s="13">
        <f t="shared" si="1"/>
        <v>15.145581697437786</v>
      </c>
      <c r="X16" s="13">
        <f t="shared" si="2"/>
        <v>135620.5</v>
      </c>
      <c r="Y16" s="13">
        <v>135620.5</v>
      </c>
    </row>
    <row r="17" spans="1:25" s="14" customFormat="1" ht="172.5" customHeight="1" x14ac:dyDescent="0.25">
      <c r="A17" s="7">
        <v>7</v>
      </c>
      <c r="B17" s="8" t="s">
        <v>35</v>
      </c>
      <c r="C17" s="12" t="s">
        <v>36</v>
      </c>
      <c r="D17" s="10">
        <f>SUM(E17:H17)</f>
        <v>1447869.7</v>
      </c>
      <c r="E17" s="10">
        <v>479773.2</v>
      </c>
      <c r="F17" s="10">
        <v>154750.29999999999</v>
      </c>
      <c r="G17" s="10">
        <v>812258.9</v>
      </c>
      <c r="H17" s="10">
        <f>1132.7-45.4</f>
        <v>1087.3</v>
      </c>
      <c r="I17" s="10">
        <f t="shared" si="4"/>
        <v>217846.7</v>
      </c>
      <c r="J17" s="11">
        <v>70450.8</v>
      </c>
      <c r="K17" s="11">
        <v>72959.7</v>
      </c>
      <c r="L17" s="11">
        <v>74156.7</v>
      </c>
      <c r="M17" s="11">
        <v>279.5</v>
      </c>
      <c r="N17" s="10">
        <f t="shared" si="5"/>
        <v>14309.9</v>
      </c>
      <c r="O17" s="10">
        <v>0</v>
      </c>
      <c r="P17" s="10">
        <v>1554.9</v>
      </c>
      <c r="Q17" s="10">
        <v>12748.7</v>
      </c>
      <c r="R17" s="10">
        <v>6.3</v>
      </c>
      <c r="S17" s="12" t="s">
        <v>37</v>
      </c>
      <c r="T17" s="2">
        <f t="shared" si="0"/>
        <v>0</v>
      </c>
      <c r="U17" s="13" t="e">
        <f>#REF!-O17</f>
        <v>#REF!</v>
      </c>
      <c r="W17" s="13">
        <f t="shared" si="1"/>
        <v>6.5687935598749023</v>
      </c>
      <c r="X17" s="13">
        <f t="shared" si="2"/>
        <v>68427</v>
      </c>
      <c r="Y17" s="13">
        <v>68420.7</v>
      </c>
    </row>
    <row r="18" spans="1:25" s="14" customFormat="1" ht="157.5" x14ac:dyDescent="0.25">
      <c r="A18" s="7">
        <v>8</v>
      </c>
      <c r="B18" s="8" t="s">
        <v>38</v>
      </c>
      <c r="C18" s="12" t="s">
        <v>39</v>
      </c>
      <c r="D18" s="10">
        <f>SUM(E18:H18)</f>
        <v>142012.4</v>
      </c>
      <c r="E18" s="10">
        <v>0</v>
      </c>
      <c r="F18" s="10">
        <v>48765.9</v>
      </c>
      <c r="G18" s="10">
        <v>93246.5</v>
      </c>
      <c r="H18" s="10">
        <v>0</v>
      </c>
      <c r="I18" s="10">
        <f t="shared" si="4"/>
        <v>14811.2</v>
      </c>
      <c r="J18" s="11">
        <v>0</v>
      </c>
      <c r="K18" s="11">
        <v>4683.7</v>
      </c>
      <c r="L18" s="11">
        <v>10127.5</v>
      </c>
      <c r="M18" s="11">
        <v>0</v>
      </c>
      <c r="N18" s="10">
        <f t="shared" si="5"/>
        <v>1463.5</v>
      </c>
      <c r="O18" s="10">
        <v>0</v>
      </c>
      <c r="P18" s="10">
        <v>676.6</v>
      </c>
      <c r="Q18" s="10">
        <v>786.9</v>
      </c>
      <c r="R18" s="10">
        <v>0</v>
      </c>
      <c r="S18" s="12"/>
      <c r="T18" s="2" t="e">
        <f t="shared" si="0"/>
        <v>#DIV/0!</v>
      </c>
      <c r="U18" s="13" t="e">
        <f>#REF!-O18</f>
        <v>#REF!</v>
      </c>
      <c r="W18" s="13">
        <f t="shared" si="1"/>
        <v>9.881035972777358</v>
      </c>
      <c r="X18" s="13">
        <f t="shared" si="2"/>
        <v>12964.1</v>
      </c>
      <c r="Y18" s="13">
        <v>12964.1</v>
      </c>
    </row>
    <row r="19" spans="1:25" s="14" customFormat="1" ht="238.5" customHeight="1" x14ac:dyDescent="0.25">
      <c r="A19" s="7">
        <v>9</v>
      </c>
      <c r="B19" s="8" t="s">
        <v>40</v>
      </c>
      <c r="C19" s="9" t="s">
        <v>41</v>
      </c>
      <c r="D19" s="10">
        <f t="shared" si="3"/>
        <v>357931.3</v>
      </c>
      <c r="E19" s="10">
        <v>0</v>
      </c>
      <c r="F19" s="10">
        <v>0</v>
      </c>
      <c r="G19" s="10">
        <v>351592.2</v>
      </c>
      <c r="H19" s="10">
        <v>6339.1</v>
      </c>
      <c r="I19" s="10">
        <f t="shared" si="4"/>
        <v>35377.699999999997</v>
      </c>
      <c r="J19" s="11">
        <v>0</v>
      </c>
      <c r="K19" s="11">
        <v>0</v>
      </c>
      <c r="L19" s="11">
        <v>34491.199999999997</v>
      </c>
      <c r="M19" s="11">
        <v>886.5</v>
      </c>
      <c r="N19" s="10">
        <f>SUM(O19:R19)</f>
        <v>5643.5</v>
      </c>
      <c r="O19" s="10">
        <v>0</v>
      </c>
      <c r="P19" s="10">
        <v>0</v>
      </c>
      <c r="Q19" s="10">
        <v>5381.1</v>
      </c>
      <c r="R19" s="10">
        <v>262.39999999999998</v>
      </c>
      <c r="S19" s="6"/>
      <c r="T19" s="2" t="e">
        <f t="shared" si="0"/>
        <v>#DIV/0!</v>
      </c>
      <c r="U19" s="13" t="e">
        <f>#REF!-O19</f>
        <v>#REF!</v>
      </c>
      <c r="W19" s="13">
        <f t="shared" si="1"/>
        <v>15.952139342014886</v>
      </c>
      <c r="X19" s="13">
        <f t="shared" si="2"/>
        <v>31833.300000000003</v>
      </c>
      <c r="Y19" s="13">
        <v>31570.9</v>
      </c>
    </row>
    <row r="20" spans="1:25" s="14" customFormat="1" ht="254.25" customHeight="1" x14ac:dyDescent="0.25">
      <c r="A20" s="7">
        <v>10</v>
      </c>
      <c r="B20" s="8" t="s">
        <v>42</v>
      </c>
      <c r="C20" s="9" t="s">
        <v>43</v>
      </c>
      <c r="D20" s="10">
        <f t="shared" si="3"/>
        <v>88412</v>
      </c>
      <c r="E20" s="10">
        <v>0</v>
      </c>
      <c r="F20" s="10">
        <v>0</v>
      </c>
      <c r="G20" s="10">
        <v>88412</v>
      </c>
      <c r="H20" s="10">
        <v>0</v>
      </c>
      <c r="I20" s="10">
        <f t="shared" si="4"/>
        <v>7391.4</v>
      </c>
      <c r="J20" s="11">
        <v>0</v>
      </c>
      <c r="K20" s="11">
        <v>0</v>
      </c>
      <c r="L20" s="11">
        <v>7391.4</v>
      </c>
      <c r="M20" s="11">
        <v>0</v>
      </c>
      <c r="N20" s="10">
        <f t="shared" si="5"/>
        <v>1267.0999999999999</v>
      </c>
      <c r="O20" s="10">
        <v>0</v>
      </c>
      <c r="P20" s="10">
        <v>0</v>
      </c>
      <c r="Q20" s="10">
        <v>1267.0999999999999</v>
      </c>
      <c r="R20" s="10">
        <v>0</v>
      </c>
      <c r="S20" s="6"/>
      <c r="T20" s="2" t="e">
        <f t="shared" si="0"/>
        <v>#DIV/0!</v>
      </c>
      <c r="U20" s="13" t="e">
        <f>#REF!-O20</f>
        <v>#REF!</v>
      </c>
      <c r="W20" s="13">
        <f t="shared" si="1"/>
        <v>17.142895797819087</v>
      </c>
      <c r="X20" s="13">
        <f t="shared" si="2"/>
        <v>6533.2</v>
      </c>
      <c r="Y20" s="13">
        <v>6533.2</v>
      </c>
    </row>
    <row r="21" spans="1:25" s="14" customFormat="1" ht="132.75" customHeight="1" x14ac:dyDescent="0.25">
      <c r="A21" s="7">
        <v>11</v>
      </c>
      <c r="B21" s="8" t="s">
        <v>44</v>
      </c>
      <c r="C21" s="9" t="s">
        <v>45</v>
      </c>
      <c r="D21" s="10">
        <f t="shared" si="3"/>
        <v>382650.8</v>
      </c>
      <c r="E21" s="10">
        <v>0</v>
      </c>
      <c r="F21" s="10">
        <v>2807.9</v>
      </c>
      <c r="G21" s="10">
        <v>1592.9</v>
      </c>
      <c r="H21" s="10">
        <v>378250</v>
      </c>
      <c r="I21" s="10">
        <f t="shared" si="4"/>
        <v>40660.6</v>
      </c>
      <c r="J21" s="11">
        <v>0</v>
      </c>
      <c r="K21" s="11">
        <v>2807.9</v>
      </c>
      <c r="L21" s="11">
        <v>352.7</v>
      </c>
      <c r="M21" s="11">
        <v>37500</v>
      </c>
      <c r="N21" s="10">
        <f t="shared" si="5"/>
        <v>7500</v>
      </c>
      <c r="O21" s="10">
        <v>0</v>
      </c>
      <c r="P21" s="10">
        <v>0</v>
      </c>
      <c r="Q21" s="10">
        <v>0</v>
      </c>
      <c r="R21" s="10">
        <v>7500</v>
      </c>
      <c r="S21" s="12"/>
      <c r="T21" s="2" t="e">
        <f t="shared" si="0"/>
        <v>#DIV/0!</v>
      </c>
      <c r="U21" s="13" t="e">
        <f>#REF!-O21</f>
        <v>#REF!</v>
      </c>
      <c r="W21" s="13">
        <f t="shared" si="1"/>
        <v>18.445374637855814</v>
      </c>
      <c r="X21" s="13">
        <f t="shared" si="2"/>
        <v>7726.5</v>
      </c>
      <c r="Y21" s="13">
        <v>226.5</v>
      </c>
    </row>
    <row r="22" spans="1:25" s="14" customFormat="1" ht="202.5" customHeight="1" x14ac:dyDescent="0.25">
      <c r="A22" s="7">
        <v>12</v>
      </c>
      <c r="B22" s="8" t="s">
        <v>46</v>
      </c>
      <c r="C22" s="12" t="s">
        <v>47</v>
      </c>
      <c r="D22" s="10">
        <f>SUM(E22:H22)</f>
        <v>261553.1</v>
      </c>
      <c r="E22" s="10">
        <v>0</v>
      </c>
      <c r="F22" s="10">
        <v>42108</v>
      </c>
      <c r="G22" s="10">
        <v>208245.1</v>
      </c>
      <c r="H22" s="10">
        <v>11200</v>
      </c>
      <c r="I22" s="10">
        <f>SUM(J22:M22)</f>
        <v>22434</v>
      </c>
      <c r="J22" s="11">
        <v>0</v>
      </c>
      <c r="K22" s="11">
        <v>3536</v>
      </c>
      <c r="L22" s="11">
        <v>17898</v>
      </c>
      <c r="M22" s="11">
        <v>1000</v>
      </c>
      <c r="N22" s="10">
        <f t="shared" si="5"/>
        <v>3908.4</v>
      </c>
      <c r="O22" s="10">
        <v>0</v>
      </c>
      <c r="P22" s="10">
        <v>651.6</v>
      </c>
      <c r="Q22" s="10">
        <v>3088.5</v>
      </c>
      <c r="R22" s="10">
        <v>168.3</v>
      </c>
      <c r="S22" s="17"/>
      <c r="T22" s="2" t="e">
        <f t="shared" si="0"/>
        <v>#DIV/0!</v>
      </c>
      <c r="U22" s="13" t="e">
        <f>#REF!-O22</f>
        <v>#REF!</v>
      </c>
      <c r="W22" s="13">
        <f t="shared" si="1"/>
        <v>17.421770526878845</v>
      </c>
      <c r="X22" s="13">
        <f t="shared" si="2"/>
        <v>19763.399999999998</v>
      </c>
      <c r="Y22" s="13">
        <v>19595.099999999999</v>
      </c>
    </row>
    <row r="23" spans="1:25" s="14" customFormat="1" ht="149.25" customHeight="1" x14ac:dyDescent="0.25">
      <c r="A23" s="7">
        <v>13</v>
      </c>
      <c r="B23" s="8" t="s">
        <v>48</v>
      </c>
      <c r="C23" s="9" t="s">
        <v>49</v>
      </c>
      <c r="D23" s="10">
        <f t="shared" si="3"/>
        <v>2335516.5999999996</v>
      </c>
      <c r="E23" s="10">
        <v>177575.2</v>
      </c>
      <c r="F23" s="10">
        <v>1294598.3999999999</v>
      </c>
      <c r="G23" s="10">
        <v>863343</v>
      </c>
      <c r="H23" s="10">
        <v>0</v>
      </c>
      <c r="I23" s="10">
        <f>SUM(J23:M23)</f>
        <v>121153.20000000001</v>
      </c>
      <c r="J23" s="11">
        <v>41707.800000000003</v>
      </c>
      <c r="K23" s="11">
        <v>4587.8</v>
      </c>
      <c r="L23" s="11">
        <v>74857.600000000006</v>
      </c>
      <c r="M23" s="11">
        <v>0</v>
      </c>
      <c r="N23" s="10">
        <f t="shared" si="5"/>
        <v>7346.5</v>
      </c>
      <c r="O23" s="10">
        <v>0</v>
      </c>
      <c r="P23" s="10">
        <v>0</v>
      </c>
      <c r="Q23" s="10">
        <v>7346.5</v>
      </c>
      <c r="R23" s="10">
        <v>0</v>
      </c>
      <c r="S23" s="12" t="s">
        <v>50</v>
      </c>
      <c r="T23" s="2">
        <f t="shared" si="0"/>
        <v>0</v>
      </c>
      <c r="U23" s="13" t="e">
        <f>#REF!-O23</f>
        <v>#REF!</v>
      </c>
      <c r="W23" s="13">
        <f t="shared" si="1"/>
        <v>6.0638101180984068</v>
      </c>
      <c r="X23" s="13">
        <f t="shared" si="2"/>
        <v>138602.70000000001</v>
      </c>
      <c r="Y23" s="13">
        <v>138602.70000000001</v>
      </c>
    </row>
    <row r="24" spans="1:25" s="14" customFormat="1" ht="261" customHeight="1" x14ac:dyDescent="0.25">
      <c r="A24" s="7">
        <v>14</v>
      </c>
      <c r="B24" s="8" t="s">
        <v>51</v>
      </c>
      <c r="C24" s="12" t="s">
        <v>52</v>
      </c>
      <c r="D24" s="10">
        <f t="shared" si="3"/>
        <v>1392765.5999999999</v>
      </c>
      <c r="E24" s="10">
        <v>11503.2</v>
      </c>
      <c r="F24" s="10">
        <v>4318.7</v>
      </c>
      <c r="G24" s="10">
        <v>1207674</v>
      </c>
      <c r="H24" s="10">
        <v>169269.7</v>
      </c>
      <c r="I24" s="10">
        <f t="shared" si="4"/>
        <v>126376.40000000001</v>
      </c>
      <c r="J24" s="15">
        <v>4730.5</v>
      </c>
      <c r="K24" s="15">
        <v>1563.1</v>
      </c>
      <c r="L24" s="15">
        <v>104798.2</v>
      </c>
      <c r="M24" s="15">
        <v>15284.6</v>
      </c>
      <c r="N24" s="10">
        <f t="shared" si="5"/>
        <v>26323.599999999999</v>
      </c>
      <c r="O24" s="10">
        <v>0</v>
      </c>
      <c r="P24" s="10">
        <v>0</v>
      </c>
      <c r="Q24" s="10">
        <v>22771.3</v>
      </c>
      <c r="R24" s="10">
        <v>3552.3</v>
      </c>
      <c r="S24" s="12" t="s">
        <v>53</v>
      </c>
      <c r="T24" s="2">
        <f t="shared" si="0"/>
        <v>0</v>
      </c>
      <c r="U24" s="13" t="e">
        <f>#REF!-O24</f>
        <v>#REF!</v>
      </c>
      <c r="W24" s="13">
        <f t="shared" si="1"/>
        <v>20.829521967709159</v>
      </c>
      <c r="X24" s="13">
        <f t="shared" si="2"/>
        <v>110319.5</v>
      </c>
      <c r="Y24" s="13">
        <v>106767.2</v>
      </c>
    </row>
    <row r="25" spans="1:25" s="14" customFormat="1" ht="157.5" x14ac:dyDescent="0.25">
      <c r="A25" s="7">
        <v>15</v>
      </c>
      <c r="B25" s="8" t="s">
        <v>54</v>
      </c>
      <c r="C25" s="12" t="s">
        <v>55</v>
      </c>
      <c r="D25" s="10">
        <f t="shared" si="3"/>
        <v>27754.100000000002</v>
      </c>
      <c r="E25" s="10">
        <v>0</v>
      </c>
      <c r="F25" s="10">
        <v>0</v>
      </c>
      <c r="G25" s="10">
        <v>20321.900000000001</v>
      </c>
      <c r="H25" s="10">
        <v>7432.2</v>
      </c>
      <c r="I25" s="10">
        <f t="shared" si="4"/>
        <v>2993.8999999999996</v>
      </c>
      <c r="J25" s="11">
        <v>0</v>
      </c>
      <c r="K25" s="11">
        <v>0</v>
      </c>
      <c r="L25" s="11">
        <v>13.7</v>
      </c>
      <c r="M25" s="11">
        <v>2980.2</v>
      </c>
      <c r="N25" s="10">
        <f t="shared" si="5"/>
        <v>0</v>
      </c>
      <c r="O25" s="10">
        <v>0</v>
      </c>
      <c r="P25" s="10">
        <v>0</v>
      </c>
      <c r="Q25" s="10">
        <v>0</v>
      </c>
      <c r="R25" s="10">
        <v>0</v>
      </c>
      <c r="S25" s="6"/>
      <c r="T25" s="2" t="e">
        <f t="shared" si="0"/>
        <v>#DIV/0!</v>
      </c>
      <c r="U25" s="13" t="e">
        <f>#REF!-O25</f>
        <v>#REF!</v>
      </c>
      <c r="W25" s="13">
        <f t="shared" si="1"/>
        <v>0</v>
      </c>
      <c r="X25" s="13">
        <f t="shared" si="2"/>
        <v>9</v>
      </c>
      <c r="Y25" s="13">
        <v>9</v>
      </c>
    </row>
    <row r="26" spans="1:25" s="14" customFormat="1" ht="193.5" customHeight="1" x14ac:dyDescent="0.25">
      <c r="A26" s="7">
        <v>16</v>
      </c>
      <c r="B26" s="8" t="s">
        <v>56</v>
      </c>
      <c r="C26" s="9" t="s">
        <v>57</v>
      </c>
      <c r="D26" s="10">
        <f t="shared" ref="D26:D31" si="6">SUM(E26:H26)</f>
        <v>250069.9</v>
      </c>
      <c r="E26" s="10">
        <v>0</v>
      </c>
      <c r="F26" s="10">
        <v>0</v>
      </c>
      <c r="G26" s="10">
        <v>250069.9</v>
      </c>
      <c r="H26" s="10">
        <v>0</v>
      </c>
      <c r="I26" s="10">
        <f t="shared" si="4"/>
        <v>20436.900000000001</v>
      </c>
      <c r="J26" s="11">
        <v>0</v>
      </c>
      <c r="K26" s="11">
        <v>0</v>
      </c>
      <c r="L26" s="11">
        <v>20436.900000000001</v>
      </c>
      <c r="M26" s="11">
        <v>0</v>
      </c>
      <c r="N26" s="10">
        <f t="shared" si="5"/>
        <v>4659.8</v>
      </c>
      <c r="O26" s="10">
        <v>0</v>
      </c>
      <c r="P26" s="10">
        <v>0</v>
      </c>
      <c r="Q26" s="10">
        <v>4659.8</v>
      </c>
      <c r="R26" s="10">
        <v>0</v>
      </c>
      <c r="S26" s="6"/>
      <c r="T26" s="2" t="e">
        <f t="shared" si="0"/>
        <v>#DIV/0!</v>
      </c>
      <c r="U26" s="13" t="e">
        <f>#REF!-O26</f>
        <v>#REF!</v>
      </c>
      <c r="W26" s="13">
        <f t="shared" si="1"/>
        <v>22.8009140329502</v>
      </c>
      <c r="X26" s="13">
        <f t="shared" si="2"/>
        <v>20155.400000000001</v>
      </c>
      <c r="Y26" s="13">
        <v>20155.400000000001</v>
      </c>
    </row>
    <row r="27" spans="1:25" s="19" customFormat="1" ht="205.5" customHeight="1" x14ac:dyDescent="0.25">
      <c r="A27" s="7">
        <v>17</v>
      </c>
      <c r="B27" s="18" t="s">
        <v>58</v>
      </c>
      <c r="C27" s="9" t="s">
        <v>59</v>
      </c>
      <c r="D27" s="10">
        <f>SUM(E27:H27)</f>
        <v>220859.6</v>
      </c>
      <c r="E27" s="10">
        <v>0</v>
      </c>
      <c r="F27" s="10">
        <v>0</v>
      </c>
      <c r="G27" s="10">
        <v>220859.6</v>
      </c>
      <c r="H27" s="10">
        <v>0</v>
      </c>
      <c r="I27" s="10">
        <f t="shared" si="4"/>
        <v>16081.3</v>
      </c>
      <c r="J27" s="11">
        <v>0</v>
      </c>
      <c r="K27" s="11">
        <v>0</v>
      </c>
      <c r="L27" s="11">
        <v>16081.3</v>
      </c>
      <c r="M27" s="11">
        <v>0</v>
      </c>
      <c r="N27" s="10">
        <f t="shared" si="5"/>
        <v>3112.6</v>
      </c>
      <c r="O27" s="10">
        <v>0</v>
      </c>
      <c r="P27" s="10">
        <v>0</v>
      </c>
      <c r="Q27" s="10">
        <v>3112.6</v>
      </c>
      <c r="R27" s="10">
        <v>0</v>
      </c>
      <c r="S27" s="6"/>
      <c r="T27" s="2" t="e">
        <f t="shared" si="0"/>
        <v>#DIV/0!</v>
      </c>
      <c r="U27" s="13" t="e">
        <f>#REF!-O27</f>
        <v>#REF!</v>
      </c>
      <c r="W27" s="13">
        <f t="shared" si="1"/>
        <v>19.355400371860483</v>
      </c>
      <c r="X27" s="13">
        <f t="shared" si="2"/>
        <v>14451.7</v>
      </c>
      <c r="Y27" s="20">
        <v>14451.7</v>
      </c>
    </row>
    <row r="28" spans="1:25" s="19" customFormat="1" ht="213" customHeight="1" x14ac:dyDescent="0.25">
      <c r="A28" s="7">
        <v>18</v>
      </c>
      <c r="B28" s="18" t="s">
        <v>60</v>
      </c>
      <c r="C28" s="9" t="s">
        <v>61</v>
      </c>
      <c r="D28" s="10">
        <f t="shared" si="6"/>
        <v>1021127.5</v>
      </c>
      <c r="E28" s="10">
        <v>611</v>
      </c>
      <c r="F28" s="10">
        <v>22020.400000000001</v>
      </c>
      <c r="G28" s="10">
        <v>998496.1</v>
      </c>
      <c r="H28" s="10">
        <v>0</v>
      </c>
      <c r="I28" s="10">
        <f t="shared" si="4"/>
        <v>90597.6</v>
      </c>
      <c r="J28" s="11">
        <v>65.8</v>
      </c>
      <c r="K28" s="11">
        <v>1811.2</v>
      </c>
      <c r="L28" s="11">
        <v>88720.6</v>
      </c>
      <c r="M28" s="11">
        <v>0</v>
      </c>
      <c r="N28" s="10">
        <f t="shared" si="5"/>
        <v>16667.3</v>
      </c>
      <c r="O28" s="10">
        <v>30.1</v>
      </c>
      <c r="P28" s="10">
        <v>297.7</v>
      </c>
      <c r="Q28" s="10">
        <v>16339.5</v>
      </c>
      <c r="R28" s="10">
        <v>0</v>
      </c>
      <c r="S28" s="12" t="s">
        <v>62</v>
      </c>
      <c r="T28" s="2">
        <f t="shared" si="0"/>
        <v>45.744680851063833</v>
      </c>
      <c r="U28" s="13" t="e">
        <f>#REF!-O28</f>
        <v>#REF!</v>
      </c>
      <c r="W28" s="13">
        <f t="shared" si="1"/>
        <v>18.397065705934811</v>
      </c>
      <c r="X28" s="13">
        <f t="shared" si="2"/>
        <v>78776.100000000006</v>
      </c>
      <c r="Y28" s="20">
        <v>78776.100000000006</v>
      </c>
    </row>
    <row r="29" spans="1:25" s="19" customFormat="1" ht="157.5" customHeight="1" x14ac:dyDescent="0.25">
      <c r="A29" s="7">
        <v>19</v>
      </c>
      <c r="B29" s="9" t="s">
        <v>63</v>
      </c>
      <c r="C29" s="9" t="s">
        <v>64</v>
      </c>
      <c r="D29" s="10">
        <f t="shared" si="6"/>
        <v>60</v>
      </c>
      <c r="E29" s="10">
        <v>0</v>
      </c>
      <c r="F29" s="10">
        <v>0</v>
      </c>
      <c r="G29" s="10">
        <v>60</v>
      </c>
      <c r="H29" s="10">
        <v>0</v>
      </c>
      <c r="I29" s="10">
        <f t="shared" si="4"/>
        <v>5</v>
      </c>
      <c r="J29" s="21">
        <v>0</v>
      </c>
      <c r="K29" s="21">
        <v>0</v>
      </c>
      <c r="L29" s="21">
        <v>5</v>
      </c>
      <c r="M29" s="21">
        <v>0</v>
      </c>
      <c r="N29" s="10">
        <f t="shared" si="5"/>
        <v>0</v>
      </c>
      <c r="O29" s="10">
        <v>0</v>
      </c>
      <c r="P29" s="10">
        <v>0</v>
      </c>
      <c r="Q29" s="10">
        <v>0</v>
      </c>
      <c r="R29" s="10">
        <v>0</v>
      </c>
      <c r="S29" s="12"/>
      <c r="T29" s="2" t="e">
        <f t="shared" si="0"/>
        <v>#DIV/0!</v>
      </c>
      <c r="U29" s="13" t="e">
        <f>#REF!-O29</f>
        <v>#REF!</v>
      </c>
      <c r="W29" s="13">
        <f t="shared" si="1"/>
        <v>0</v>
      </c>
      <c r="X29" s="13">
        <f t="shared" si="2"/>
        <v>5</v>
      </c>
      <c r="Y29" s="20">
        <v>5</v>
      </c>
    </row>
    <row r="30" spans="1:25" s="19" customFormat="1" ht="150.75" customHeight="1" x14ac:dyDescent="0.25">
      <c r="A30" s="7">
        <v>20</v>
      </c>
      <c r="B30" s="9" t="s">
        <v>65</v>
      </c>
      <c r="C30" s="8" t="s">
        <v>66</v>
      </c>
      <c r="D30" s="10">
        <f t="shared" si="6"/>
        <v>181255.6</v>
      </c>
      <c r="E30" s="10">
        <v>161325.20000000001</v>
      </c>
      <c r="F30" s="10">
        <v>11257.9</v>
      </c>
      <c r="G30" s="10">
        <v>8362.5</v>
      </c>
      <c r="H30" s="10">
        <v>310</v>
      </c>
      <c r="I30" s="10">
        <f>SUM(J30:M30)</f>
        <v>4357.2</v>
      </c>
      <c r="J30" s="22">
        <v>0</v>
      </c>
      <c r="K30" s="22">
        <v>0</v>
      </c>
      <c r="L30" s="22">
        <v>4357.2</v>
      </c>
      <c r="M30" s="23">
        <v>0</v>
      </c>
      <c r="N30" s="10">
        <f>SUM(O30:R30)</f>
        <v>0</v>
      </c>
      <c r="O30" s="10">
        <v>0</v>
      </c>
      <c r="P30" s="10">
        <v>0</v>
      </c>
      <c r="Q30" s="10">
        <v>0</v>
      </c>
      <c r="R30" s="10">
        <v>0</v>
      </c>
      <c r="S30" s="12"/>
      <c r="T30" s="2" t="e">
        <f t="shared" si="0"/>
        <v>#DIV/0!</v>
      </c>
      <c r="U30" s="13" t="e">
        <f>#REF!-O30</f>
        <v>#REF!</v>
      </c>
      <c r="W30" s="13">
        <f t="shared" si="1"/>
        <v>0</v>
      </c>
      <c r="X30" s="13">
        <f t="shared" si="2"/>
        <v>12393.5</v>
      </c>
      <c r="Y30" s="20">
        <v>12393.5</v>
      </c>
    </row>
    <row r="31" spans="1:25" s="19" customFormat="1" ht="174.75" customHeight="1" x14ac:dyDescent="0.25">
      <c r="A31" s="7">
        <v>21</v>
      </c>
      <c r="B31" s="9" t="s">
        <v>67</v>
      </c>
      <c r="C31" s="12" t="s">
        <v>68</v>
      </c>
      <c r="D31" s="10">
        <f t="shared" si="6"/>
        <v>3994.9</v>
      </c>
      <c r="E31" s="10">
        <v>0</v>
      </c>
      <c r="F31" s="10">
        <v>0</v>
      </c>
      <c r="G31" s="10">
        <v>3994.9</v>
      </c>
      <c r="H31" s="10">
        <v>0</v>
      </c>
      <c r="I31" s="10">
        <f>SUM(J31:M31)</f>
        <v>50</v>
      </c>
      <c r="J31" s="21">
        <v>0</v>
      </c>
      <c r="K31" s="21">
        <v>0</v>
      </c>
      <c r="L31" s="21">
        <v>50</v>
      </c>
      <c r="M31" s="21"/>
      <c r="N31" s="10">
        <f>SUM(O31:R31)</f>
        <v>0</v>
      </c>
      <c r="O31" s="10">
        <v>0</v>
      </c>
      <c r="P31" s="10">
        <v>0</v>
      </c>
      <c r="Q31" s="10">
        <v>0</v>
      </c>
      <c r="R31" s="10">
        <v>0</v>
      </c>
      <c r="S31" s="12"/>
      <c r="T31" s="2" t="e">
        <f t="shared" si="0"/>
        <v>#DIV/0!</v>
      </c>
      <c r="U31" s="13" t="e">
        <f>#REF!-O31</f>
        <v>#REF!</v>
      </c>
      <c r="W31" s="13">
        <f t="shared" si="1"/>
        <v>0</v>
      </c>
      <c r="X31" s="13">
        <f t="shared" si="2"/>
        <v>308.89999999999998</v>
      </c>
      <c r="Y31" s="20">
        <v>308.89999999999998</v>
      </c>
    </row>
    <row r="32" spans="1:25" s="26" customForma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4"/>
      <c r="U32" s="25" t="e">
        <f>#REF!-O32</f>
        <v>#REF!</v>
      </c>
      <c r="W32" s="25" t="e">
        <f t="shared" si="1"/>
        <v>#DIV/0!</v>
      </c>
      <c r="X32" s="13">
        <f t="shared" si="2"/>
        <v>0</v>
      </c>
      <c r="Y32" s="27"/>
    </row>
    <row r="33" spans="1:25" s="28" customFormat="1" x14ac:dyDescent="0.25">
      <c r="A33" s="36" t="s">
        <v>69</v>
      </c>
      <c r="B33" s="36"/>
      <c r="C33" s="36"/>
      <c r="D33" s="10">
        <f>SUM(E33:H33)</f>
        <v>29932660.400000006</v>
      </c>
      <c r="E33" s="10">
        <f t="shared" ref="E33:R33" si="7">SUM(E11:E31)</f>
        <v>2344821.3000000003</v>
      </c>
      <c r="F33" s="10">
        <f t="shared" si="7"/>
        <v>15413878.200000003</v>
      </c>
      <c r="G33" s="10">
        <f t="shared" si="7"/>
        <v>10699958.300000003</v>
      </c>
      <c r="H33" s="10">
        <f t="shared" si="7"/>
        <v>1474002.5999999999</v>
      </c>
      <c r="I33" s="10">
        <f t="shared" si="7"/>
        <v>2693810.3000000007</v>
      </c>
      <c r="J33" s="10">
        <f t="shared" si="7"/>
        <v>368695.1</v>
      </c>
      <c r="K33" s="10">
        <f t="shared" si="7"/>
        <v>1282700.7</v>
      </c>
      <c r="L33" s="10">
        <f t="shared" si="7"/>
        <v>907904.19999999984</v>
      </c>
      <c r="M33" s="10">
        <f t="shared" si="7"/>
        <v>134510.30000000002</v>
      </c>
      <c r="N33" s="10">
        <f t="shared" si="7"/>
        <v>554076.20000000007</v>
      </c>
      <c r="O33" s="10">
        <f t="shared" si="7"/>
        <v>74777.200000000012</v>
      </c>
      <c r="P33" s="10">
        <f t="shared" si="7"/>
        <v>258203.6</v>
      </c>
      <c r="Q33" s="10">
        <f t="shared" si="7"/>
        <v>195682.59999999998</v>
      </c>
      <c r="R33" s="10">
        <f t="shared" si="7"/>
        <v>25412.799999999996</v>
      </c>
      <c r="S33" s="6"/>
      <c r="T33" s="24">
        <f>O33/J33*100</f>
        <v>20.281582261331931</v>
      </c>
      <c r="U33" s="25" t="e">
        <f>#REF!-O33</f>
        <v>#REF!</v>
      </c>
      <c r="W33" s="25">
        <f t="shared" si="1"/>
        <v>20.568493631492903</v>
      </c>
      <c r="X33" s="25">
        <f>SUM(X11:X32)</f>
        <v>2224643.6</v>
      </c>
      <c r="Y33" s="25">
        <f>SUM(Y11:Y32)</f>
        <v>2199230.7999999998</v>
      </c>
    </row>
    <row r="34" spans="1:25" s="28" customFormat="1" ht="8.25" customHeight="1" x14ac:dyDescent="0.25">
      <c r="A34" s="29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"/>
      <c r="T34" s="24" t="e">
        <f>O34/J34*100</f>
        <v>#DIV/0!</v>
      </c>
      <c r="W34" s="25"/>
      <c r="X34" s="25"/>
      <c r="Y34" s="25"/>
    </row>
    <row r="35" spans="1:25" s="1" customFormat="1" ht="9.75" customHeight="1" x14ac:dyDescent="0.25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T35" s="31"/>
      <c r="W35" s="32"/>
      <c r="X35" s="32"/>
      <c r="Y35" s="32"/>
    </row>
    <row r="36" spans="1:25" s="26" customFormat="1" ht="28.5" customHeight="1" x14ac:dyDescent="0.25">
      <c r="A36" s="1"/>
      <c r="B36" s="1"/>
      <c r="C36" s="1" t="s">
        <v>70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71</v>
      </c>
      <c r="P36" s="1"/>
      <c r="Q36" s="1"/>
      <c r="R36" s="1"/>
      <c r="S36" s="1"/>
      <c r="T36" s="24"/>
      <c r="W36" s="27"/>
      <c r="X36" s="27"/>
      <c r="Y36" s="27"/>
    </row>
    <row r="37" spans="1:25" s="33" customFormat="1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1"/>
      <c r="W37" s="34"/>
      <c r="X37" s="34"/>
      <c r="Y37" s="34"/>
    </row>
    <row r="38" spans="1:25" s="33" customFormat="1" x14ac:dyDescent="0.25">
      <c r="A38" s="1" t="s">
        <v>72</v>
      </c>
      <c r="B38" s="1"/>
      <c r="C38" s="1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74</v>
      </c>
      <c r="P38" s="1"/>
      <c r="Q38" s="1"/>
      <c r="R38" s="1"/>
      <c r="S38" s="1"/>
      <c r="T38" s="1"/>
      <c r="W38" s="34"/>
    </row>
    <row r="39" spans="1:25" s="26" customFormat="1" ht="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4"/>
      <c r="W39" s="27"/>
      <c r="X39" s="27"/>
      <c r="Y39" s="27"/>
    </row>
    <row r="40" spans="1:25" s="26" customFormat="1" ht="25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4"/>
      <c r="W40" s="27"/>
      <c r="X40" s="27"/>
      <c r="Y40" s="27"/>
    </row>
    <row r="41" spans="1:25" s="26" customFormat="1" ht="18" customHeight="1" x14ac:dyDescent="0.25">
      <c r="A41" s="1"/>
      <c r="B41" s="1" t="s">
        <v>75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4"/>
      <c r="W41" s="27"/>
      <c r="X41" s="27"/>
      <c r="Y41" s="27"/>
    </row>
    <row r="42" spans="1:25" s="26" customFormat="1" ht="16.5" customHeight="1" x14ac:dyDescent="0.25">
      <c r="A42" s="1"/>
      <c r="B42" s="1" t="s">
        <v>76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4"/>
      <c r="W42" s="27"/>
      <c r="X42" s="27"/>
      <c r="Y42" s="27"/>
    </row>
  </sheetData>
  <mergeCells count="19">
    <mergeCell ref="A2:R2"/>
    <mergeCell ref="A3:R3"/>
    <mergeCell ref="A4:R4"/>
    <mergeCell ref="A6:A9"/>
    <mergeCell ref="B6:B9"/>
    <mergeCell ref="C6:C9"/>
    <mergeCell ref="D6:R6"/>
    <mergeCell ref="A10:M10"/>
    <mergeCell ref="A33:C33"/>
    <mergeCell ref="S6:S9"/>
    <mergeCell ref="D7:H7"/>
    <mergeCell ref="I7:M7"/>
    <mergeCell ref="N7:R7"/>
    <mergeCell ref="D8:D9"/>
    <mergeCell ref="E8:H8"/>
    <mergeCell ref="I8:I9"/>
    <mergeCell ref="J8:M8"/>
    <mergeCell ref="N8:N9"/>
    <mergeCell ref="O8:R8"/>
  </mergeCells>
  <pageMargins left="0.11811023622047245" right="0.11811023622047245" top="0.35433070866141736" bottom="0.1574803149606299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 область</vt:lpstr>
      <vt:lpstr>'1 кв область'!Заголовки_для_печати</vt:lpstr>
      <vt:lpstr>'1 кв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IRU-2</cp:lastModifiedBy>
  <dcterms:created xsi:type="dcterms:W3CDTF">2020-04-10T06:26:13Z</dcterms:created>
  <dcterms:modified xsi:type="dcterms:W3CDTF">2020-04-13T08:56:48Z</dcterms:modified>
</cp:coreProperties>
</file>