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20" yWindow="120" windowWidth="28695" windowHeight="12525"/>
  </bookViews>
  <sheets>
    <sheet name="2018 годов постановления" sheetId="1" r:id="rId1"/>
  </sheets>
  <definedNames>
    <definedName name="_xlnm.Print_Titles" localSheetId="0">'2018 годов постановления'!$6:$9</definedName>
    <definedName name="_xlnm.Print_Area" localSheetId="0">'2018 годов постановления'!$A$1:$W$34</definedName>
  </definedNames>
  <calcPr calcId="145621"/>
</workbook>
</file>

<file path=xl/calcChain.xml><?xml version="1.0" encoding="utf-8"?>
<calcChain xmlns="http://schemas.openxmlformats.org/spreadsheetml/2006/main">
  <c r="R33" i="1" l="1"/>
  <c r="Q33" i="1"/>
  <c r="P33" i="1"/>
  <c r="O33" i="1"/>
  <c r="N33" i="1"/>
  <c r="L33" i="1"/>
  <c r="K33" i="1"/>
  <c r="J33" i="1"/>
  <c r="I33" i="1"/>
  <c r="F33" i="1"/>
  <c r="E33" i="1"/>
  <c r="D33" i="1"/>
  <c r="V31" i="1"/>
  <c r="U31" i="1"/>
  <c r="T31" i="1"/>
  <c r="S31" i="1"/>
  <c r="M31" i="1"/>
  <c r="H31" i="1"/>
  <c r="C31" i="1"/>
  <c r="M30" i="1"/>
  <c r="H30" i="1"/>
  <c r="C30" i="1"/>
  <c r="V29" i="1"/>
  <c r="U29" i="1"/>
  <c r="T29" i="1"/>
  <c r="S29" i="1"/>
  <c r="M29" i="1"/>
  <c r="H29" i="1"/>
  <c r="C29" i="1"/>
  <c r="V28" i="1"/>
  <c r="U28" i="1"/>
  <c r="T28" i="1"/>
  <c r="S28" i="1"/>
  <c r="M28" i="1"/>
  <c r="H28" i="1"/>
  <c r="C28" i="1"/>
  <c r="V27" i="1"/>
  <c r="U27" i="1"/>
  <c r="T27" i="1"/>
  <c r="S27" i="1"/>
  <c r="M27" i="1"/>
  <c r="H27" i="1"/>
  <c r="C27" i="1"/>
  <c r="V26" i="1"/>
  <c r="U26" i="1"/>
  <c r="T26" i="1"/>
  <c r="S26" i="1"/>
  <c r="M26" i="1"/>
  <c r="H26" i="1"/>
  <c r="C26" i="1"/>
  <c r="V25" i="1"/>
  <c r="U25" i="1"/>
  <c r="T25" i="1"/>
  <c r="S25" i="1"/>
  <c r="M25" i="1"/>
  <c r="H25" i="1"/>
  <c r="C25" i="1"/>
  <c r="V24" i="1"/>
  <c r="U24" i="1"/>
  <c r="T24" i="1"/>
  <c r="S24" i="1"/>
  <c r="M24" i="1"/>
  <c r="H24" i="1"/>
  <c r="G24" i="1"/>
  <c r="G33" i="1" s="1"/>
  <c r="V23" i="1"/>
  <c r="U23" i="1"/>
  <c r="T23" i="1"/>
  <c r="S23" i="1"/>
  <c r="M23" i="1"/>
  <c r="H23" i="1"/>
  <c r="C23" i="1"/>
  <c r="V22" i="1"/>
  <c r="U22" i="1"/>
  <c r="T22" i="1"/>
  <c r="S22" i="1"/>
  <c r="M22" i="1"/>
  <c r="H22" i="1"/>
  <c r="C22" i="1"/>
  <c r="V21" i="1"/>
  <c r="U21" i="1"/>
  <c r="T21" i="1"/>
  <c r="S21" i="1"/>
  <c r="M21" i="1"/>
  <c r="H21" i="1"/>
  <c r="C21" i="1"/>
  <c r="V20" i="1"/>
  <c r="U20" i="1"/>
  <c r="T20" i="1"/>
  <c r="S20" i="1"/>
  <c r="M20" i="1"/>
  <c r="H20" i="1"/>
  <c r="C20" i="1"/>
  <c r="V19" i="1"/>
  <c r="U19" i="1"/>
  <c r="T19" i="1"/>
  <c r="S19" i="1"/>
  <c r="M19" i="1"/>
  <c r="H19" i="1"/>
  <c r="C19" i="1"/>
  <c r="V18" i="1"/>
  <c r="U18" i="1"/>
  <c r="T18" i="1"/>
  <c r="S18" i="1"/>
  <c r="M18" i="1"/>
  <c r="H18" i="1"/>
  <c r="C18" i="1"/>
  <c r="V17" i="1"/>
  <c r="U17" i="1"/>
  <c r="T17" i="1"/>
  <c r="S17" i="1"/>
  <c r="M17" i="1"/>
  <c r="H17" i="1"/>
  <c r="C17" i="1"/>
  <c r="V16" i="1"/>
  <c r="U16" i="1"/>
  <c r="T16" i="1"/>
  <c r="S16" i="1"/>
  <c r="M16" i="1"/>
  <c r="H16" i="1"/>
  <c r="C16" i="1"/>
  <c r="V15" i="1"/>
  <c r="U15" i="1"/>
  <c r="T15" i="1"/>
  <c r="S15" i="1"/>
  <c r="M15" i="1"/>
  <c r="H15" i="1"/>
  <c r="C15" i="1"/>
  <c r="V14" i="1"/>
  <c r="U14" i="1"/>
  <c r="T14" i="1"/>
  <c r="S14" i="1"/>
  <c r="M14" i="1"/>
  <c r="H14" i="1"/>
  <c r="C14" i="1"/>
  <c r="V13" i="1"/>
  <c r="U13" i="1"/>
  <c r="T13" i="1"/>
  <c r="S13" i="1"/>
  <c r="M13" i="1"/>
  <c r="H13" i="1"/>
  <c r="C13" i="1"/>
  <c r="V12" i="1"/>
  <c r="U12" i="1"/>
  <c r="T12" i="1"/>
  <c r="S12" i="1"/>
  <c r="M12" i="1"/>
  <c r="H12" i="1"/>
  <c r="C12" i="1"/>
  <c r="V11" i="1"/>
  <c r="U11" i="1"/>
  <c r="T11" i="1"/>
  <c r="T33" i="1" s="1"/>
  <c r="S11" i="1"/>
  <c r="S33" i="1" s="1"/>
  <c r="M11" i="1"/>
  <c r="H11" i="1"/>
  <c r="C11" i="1"/>
  <c r="Q10" i="1"/>
  <c r="O10" i="1"/>
  <c r="V33" i="1" l="1"/>
  <c r="H33" i="1"/>
  <c r="U33" i="1"/>
  <c r="C24" i="1"/>
  <c r="N10" i="1"/>
  <c r="P10" i="1"/>
  <c r="C33" i="1"/>
  <c r="M33" i="1"/>
  <c r="M10" i="1" l="1"/>
</calcChain>
</file>

<file path=xl/sharedStrings.xml><?xml version="1.0" encoding="utf-8"?>
<sst xmlns="http://schemas.openxmlformats.org/spreadsheetml/2006/main" count="72" uniqueCount="52">
  <si>
    <t xml:space="preserve">Отчет о реализации муниципальных программ в 2018 году </t>
  </si>
  <si>
    <t>(по состоянию на 31.12.2018 года)</t>
  </si>
  <si>
    <t>г.Новошахтинск</t>
  </si>
  <si>
    <t>№ п/п</t>
  </si>
  <si>
    <t>Наименование муниципальной программы</t>
  </si>
  <si>
    <t>Объем ассигнований</t>
  </si>
  <si>
    <t>Комментарий (заполняется в случае неосвоения федеральных средств)</t>
  </si>
  <si>
    <t>Предусмотрено программой на весь период реализации</t>
  </si>
  <si>
    <t xml:space="preserve">Предусмотрено программой на 2018 год </t>
  </si>
  <si>
    <t xml:space="preserve">Исполнено в 2018 году (кассовые расходы) </t>
  </si>
  <si>
    <t xml:space="preserve">% финансирования </t>
  </si>
  <si>
    <t>Всего</t>
  </si>
  <si>
    <t>в том числе:</t>
  </si>
  <si>
    <t>Федеральный бюджет</t>
  </si>
  <si>
    <t>Областной бюджет</t>
  </si>
  <si>
    <t>Бюджет  города</t>
  </si>
  <si>
    <t>Внебюджетные источники</t>
  </si>
  <si>
    <t>% финансирования (по бюджетам)</t>
  </si>
  <si>
    <t xml:space="preserve">Муниципальная программа города Новошахтинска "Развитие здравоохранения" </t>
  </si>
  <si>
    <t xml:space="preserve">Муниципальная программа города Новошахтинска "Развитие муниципальной системы образования" </t>
  </si>
  <si>
    <t xml:space="preserve">Процент освоения федеральных средств  по ОМ  "Осуществление выплат  единовременного пособия при всех формах устройства детей, лишенных родительского попечения в семью" (77,9 %). Планируемый срок освоения  федеральных средств в полном объеме, до конца 2018 года в связи с  тем, что  выплаты единовременного пособия носят заявительный характер. </t>
  </si>
  <si>
    <t>Муниципальная программа города Новошахтинска "Молодёжь Несветая"</t>
  </si>
  <si>
    <t>Муниципальная программа города Новошахтинска "Социальная поддержка и социальное обслуживание жителей города"</t>
  </si>
  <si>
    <t>Процент освоения средств  федерального бюджета - 52,5 %.  Процент исполнения федеральных средств сложился менее 50 % по следующим направлениям:   1)  предоставление мер социальной поддержки семьям, имеющим детей  в виде ежемесячной денежной выплаты в размере  прожиточного минимума для детей, назначаемой в случае рождения после 31 декабря 2012 года третьего ребенка или последующих детей до достижения ребенком возраста трех лет;  2) выплаты гос. пособий лицам не подлежащим обязательному социальному страхованию на случай временной нетрудоспособности и в связи с материнством ; 3) ежемесячная денежная выплата в связи с рождением(усыновлением) первого ребенка, в связи с тем , что выплаты имеют заявительный характер.   Планируемый срок освоения  федеральных средств в полном объеме по ОМ  "Реализация прав граждан на социальную поддержку" и "Социальная поддержка семей, имеющих детей, поощрение многодетности", до конца 2018 года.</t>
  </si>
  <si>
    <t>Не освоены средства  федерального бюджета - 2 981,4 тыс.руб. по следующим мероприятиям: "Предоставление мер социальной поддержки отдельным категориям граждан по оплате  жилого помещения и коммунальных услуг инвалиды, ветераны, («чернобыльцы»)", "Расходы на осуществление переданного полномочия РФ по осуществлению ежегодной денежной выплаты лицам, награжденным нагрудным знаком  «Почетный донор России»", "Расходы на осуществление переданного полномочия РФ по предоставлению отдельных мер социальной поддержки граждан, подвергшихся воздействию радиации", "Выплата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"Предоставление мер социальной поддержки семьям, имеющим детей  в виде ежемесячной денежной выплаты в размере  прожиточного минимума для детей, назначаемой в случае рождения после 31 декабря 2012 года третьего ребенка или последующих детей до достижения ребенком возраста трех лет",  " Выплаты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 в связи с тем , что выплаты имеют заявительный характер.</t>
  </si>
  <si>
    <t>Муниципальная программа города Новошахтинска "Доступная среда для инвалидов и других маломобильных групп граждан, проживающих в городе Новошахтинске"</t>
  </si>
  <si>
    <t xml:space="preserve">Низкий процент освоения федеральных средств                                 42,8 % сложился по ОМ  "Предоставление мер социальной поддержки инвалидам по выплате компенсации страховых премий по договору обязательного страхования гражданской ответственности владельцев транспортных средств" , в связи с  тем, что  выплаты единовременного пособия носят заявительный характер. Планируемый срок освоения  федеральных средств в полном объеме, до конца 2018 года </t>
  </si>
  <si>
    <t xml:space="preserve">Не освоены средства федерального бюджета 11.6 тыс. руб. по  ОМ  "Предоставление мер социальной поддержки инвалидам по выплате компенсации страховых премий по договору обязательного страхования гражданской ответственности владельцев транспортных средств" , в связи с  тем, что  выплаты единовременного пособия носят заявительный характер. </t>
  </si>
  <si>
    <t xml:space="preserve">Муниципальная программа города Новошахтинска "Развитие жилищного строительства и обеспечение доступным и комфортным жильём жителей" </t>
  </si>
  <si>
    <t xml:space="preserve">Низкий процент освоения федеральных средств  сложился по М  "Обеспечение жильем молодых семей" (41,4 %), в связи с подбором гражданами жилых помещений для приобретения. Планируемый срок освоения  федеральных средств в полном объеме, до конца 2018 года.                                                                                        Не освоены федеральные средства (1 348,4 тыс. руб.) по М"Обеспечение жилыми помещениями ветеранов Великой Отечественной войны" в связи  с отсутствием финансирования средств федерального бюджета. Договор купли-продажи на приобретение жилого помещения получателем субсидии был заключен 18.06.2018.  Право собственности на приобретаемое жилое помещение было зарегистрировано в управлении федеральной службы гос. регистрации кадастра и картографии 26.06.2018. В Минстрой заявка на перечисление средств была направлена 03.07.2018.   Финансирование средств федерального бюджета ожидается в до конца 2018 года.                                                                                                         Не освоены федеральные средства (674,2 тыс. руб.) по М "Обеспечение жилыми помещениями ветеранов боевых действий", в связи с тем  что Соглашение о предоставлении субвенций на осуществление государственных полномочий по обеспечению жилыми помещениями ветеранов боевых действий заключено только 01.08.2018. Планируемый срок освоения  федеральных средств в полном объеме, до конца 2018 года в связи с  тем, что  выплаты единовременного пособия носят заявительный характер. 
 </t>
  </si>
  <si>
    <t>По мероприятию обеспечению жильем молодых семей не освоены средства федерального бюджета 5,4 тыс. руб. в связи с экономией за счет остатка по ипотеке. По мероприятию обеспечение жилыми помещениями ветеранов, инвалидов и семей, имеющих детей инвалидов, не освоены средства федерального бюджета 0,1 тыс. руб. в связи сизменением стоимости кв.м.</t>
  </si>
  <si>
    <t xml:space="preserve">Муниципальная программа города Новошахтинска "Обеспечение качественными жилищно-коммунальными услугами" </t>
  </si>
  <si>
    <t>Муниципальная программа города Новошахтинска "Обеспечение общественного порядка и противодействие преступности"</t>
  </si>
  <si>
    <t>Муниципальная программа города Новошахтинска "Защита населения и территории города от чрезвычайных ситуаций, обеспечение пожарной безопасности и безопасности людей на водных объектах"</t>
  </si>
  <si>
    <t>Муниципальная программа города Новошахтинска "Спартакиада длиною в жизнь"</t>
  </si>
  <si>
    <t>Муниципальная программа города Новошахтинска "Развитие  экономики"</t>
  </si>
  <si>
    <t>Муниципальная программа города Новошахтинска "Информационное общество"</t>
  </si>
  <si>
    <t>Муниципальная программа города Новошахтинска "Развитие транспортной системы"</t>
  </si>
  <si>
    <t xml:space="preserve">
</t>
  </si>
  <si>
    <t>Муниципальная программа города Новошахтинска "Сохранение и развитие культуры и искусства"</t>
  </si>
  <si>
    <t>Не освоены федеральные средства: по ОМ "Сохранение и развитие библиотечного дела" , в связи  с отсутствием финансирования средств федерального бюджета. В отчетном периоде заключен один договор на сумму 34,1 тыс.рублей  и предоставлена заявка на финансирование в министерство культуры. Финансирование средств федерального бюджета ожидается в 3 квартале 2018 года;                                                                                                   по ОМ "Развитие театрального искусства" на сумму 5 838,9 тыс.рублей проводится закупка фото, видео и звукового оборудования.                                                              Планируемый срок освоения  федеральных средств в полном объеме, до конца 2018 года</t>
  </si>
  <si>
    <t>Муниципальная программа города Новошахтинска "Энергосбережение и повышение энергетической эффективности"</t>
  </si>
  <si>
    <t>Муниципальная программа города Новошахтинска "Управление муниципальными финансами"</t>
  </si>
  <si>
    <t>Муниципальная программа города Новошахтинска "Управление и распоряжение муниципальной собственностью и земельными ресурсами"</t>
  </si>
  <si>
    <t>Муниципальная программа города Новошахтинска "Развитие муниципальной службы"</t>
  </si>
  <si>
    <t>Процент освоения федеральных средств, выделенных на осуществление полномочий по составлению (изменению, дополнению) списков кандидатов в присяжные заседатели федеральных судов общей юрисдикции, (79,2 %).  Данное освоение возникло в связи с фактически произведенными затратами (по фактически сложившейся потребности) в соответствии с заключенными муниципальными контрактами.</t>
  </si>
  <si>
    <t>Муниципальная программа города Новошахтинска "Содействие развитию и поддержка социально ориентированных некоммерческих организаций"</t>
  </si>
  <si>
    <t>Муниципальная программа города Новошахтинска «Формирование комфортной городской среды».</t>
  </si>
  <si>
    <t>В настоящее время по ОМ "Благоустройство общественных территорий, а также мест массового отдыха населения" проводится закупка работ по благоустройству городского парка культуры и отдыха, а по ОМ  "Благоустройство дворовых территорий многоквартирных домов" заключен договор на выполнение работ по благоустройству дворовой территории по ул.Карпенко (срок выполнения работ - 4 квартал  2018 года) и проводится закупка работ по благоустройству дворовой территории по ул. Достоевского 34, 36, 36а. Поэтому  в первом полугодии 2018 года не освоены средства  федерального бюджета. Планируемый срок освоения  федеральных средств в полном объеме, до конца 2018 года</t>
  </si>
  <si>
    <t>В результате проведения процедур закупок сложилась экономия за счет средств федерального бюджета в размере              4 058,8  тыс. руб.  по ОМ "Благоустройство общественных территорий, а также мест массового отдыха населения, ОМ  "Благоустройство дворовых территорий многоквартирных домов".</t>
  </si>
  <si>
    <t>Муниципальная программа города Новошахтинска «Формирование законопослушного поведения участников дорожного движения»</t>
  </si>
  <si>
    <t>Всего:</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</si>
</sst>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8" x14ac:knownFonts="1">
    <font>
      <sz val="11"/>
      <color theme="1"/>
      <name val="Calibri"/>
      <family val="2"/>
      <charset val="204"/>
      <scheme val="minor"/>
    </font>
    <font>
      <sz val="12"/>
      <color theme="1"/>
      <name val="Times New Roman"/>
      <family val="1"/>
      <charset val="204"/>
    </font>
    <font>
      <sz val="12"/>
      <name val="Times New Roman"/>
      <family val="1"/>
      <charset val="204"/>
    </font>
    <font>
      <u/>
      <sz val="12"/>
      <color theme="1"/>
      <name val="Times New Roman"/>
      <family val="1"/>
      <charset val="204"/>
    </font>
    <font>
      <sz val="12"/>
      <color indexed="8"/>
      <name val="Times New Roman"/>
      <family val="1"/>
      <charset val="204"/>
    </font>
    <font>
      <sz val="12"/>
      <color rgb="FF000000"/>
      <name val="Times New Roman"/>
      <family val="1"/>
      <charset val="204"/>
    </font>
    <font>
      <sz val="12"/>
      <color rgb="FFFF0000"/>
      <name val="Times New Roman"/>
      <family val="1"/>
      <charset val="204"/>
    </font>
    <font>
      <sz val="12"/>
      <color theme="1"/>
      <name val="Calibri"/>
      <family val="2"/>
      <charset val="204"/>
      <scheme val="minor"/>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6">
    <xf numFmtId="0" fontId="0" fillId="0" borderId="0" xfId="0"/>
    <xf numFmtId="0" fontId="1" fillId="2" borderId="0" xfId="0" applyFont="1" applyFill="1"/>
    <xf numFmtId="0" fontId="2" fillId="2" borderId="0" xfId="0" applyFont="1" applyFill="1"/>
    <xf numFmtId="0" fontId="1" fillId="2" borderId="1" xfId="0" applyFont="1" applyFill="1" applyBorder="1"/>
    <xf numFmtId="0" fontId="4" fillId="2" borderId="1" xfId="0" applyFont="1" applyFill="1" applyBorder="1" applyAlignment="1">
      <alignment horizontal="center" vertical="top" wrapText="1"/>
    </xf>
    <xf numFmtId="0" fontId="2" fillId="2" borderId="1" xfId="0" applyFont="1" applyFill="1" applyBorder="1" applyAlignment="1">
      <alignment horizontal="center" vertical="top" wrapText="1"/>
    </xf>
    <xf numFmtId="164" fontId="4" fillId="2" borderId="1" xfId="0" applyNumberFormat="1" applyFont="1" applyFill="1" applyBorder="1" applyAlignment="1">
      <alignment horizontal="center" vertical="top" wrapText="1"/>
    </xf>
    <xf numFmtId="164" fontId="1" fillId="2" borderId="1" xfId="0" applyNumberFormat="1" applyFont="1" applyFill="1" applyBorder="1" applyAlignment="1">
      <alignment horizontal="center" vertical="center"/>
    </xf>
    <xf numFmtId="164" fontId="2" fillId="2" borderId="1" xfId="0" applyNumberFormat="1" applyFont="1" applyFill="1" applyBorder="1" applyAlignment="1">
      <alignment horizontal="center" vertical="center"/>
    </xf>
    <xf numFmtId="0" fontId="0" fillId="2" borderId="0" xfId="0" applyFill="1"/>
    <xf numFmtId="164" fontId="6" fillId="2" borderId="1" xfId="0" applyNumberFormat="1" applyFont="1" applyFill="1" applyBorder="1" applyAlignment="1">
      <alignment horizontal="center" vertical="center"/>
    </xf>
    <xf numFmtId="0" fontId="2" fillId="2" borderId="1" xfId="0" applyFont="1" applyFill="1" applyBorder="1" applyAlignment="1">
      <alignment vertical="top" wrapText="1"/>
    </xf>
    <xf numFmtId="0" fontId="1" fillId="2" borderId="1" xfId="0" applyFont="1" applyFill="1" applyBorder="1" applyAlignment="1">
      <alignment vertical="top" wrapText="1"/>
    </xf>
    <xf numFmtId="0" fontId="2" fillId="2" borderId="1" xfId="0" applyNumberFormat="1" applyFont="1" applyFill="1" applyBorder="1" applyAlignment="1">
      <alignment vertical="top" wrapText="1"/>
    </xf>
    <xf numFmtId="0" fontId="0" fillId="2" borderId="1" xfId="0" applyFill="1" applyBorder="1"/>
    <xf numFmtId="0" fontId="7" fillId="2" borderId="0" xfId="0" applyFont="1" applyFill="1"/>
    <xf numFmtId="0" fontId="2" fillId="2" borderId="1" xfId="0" applyFont="1" applyFill="1" applyBorder="1" applyAlignment="1">
      <alignment horizontal="center" vertical="center"/>
    </xf>
    <xf numFmtId="0" fontId="1" fillId="2" borderId="1" xfId="0" applyFont="1" applyFill="1" applyBorder="1" applyAlignment="1">
      <alignment horizontal="center" vertical="center"/>
    </xf>
    <xf numFmtId="0" fontId="2" fillId="2" borderId="1" xfId="0" applyFont="1" applyFill="1" applyBorder="1"/>
    <xf numFmtId="0" fontId="1" fillId="2" borderId="0" xfId="0" applyFont="1" applyFill="1" applyBorder="1" applyAlignment="1">
      <alignment horizontal="left"/>
    </xf>
    <xf numFmtId="164" fontId="1" fillId="2" borderId="0" xfId="0" applyNumberFormat="1" applyFont="1" applyFill="1" applyBorder="1" applyAlignment="1">
      <alignment horizontal="center" vertical="center"/>
    </xf>
    <xf numFmtId="164" fontId="2" fillId="2" borderId="0" xfId="0" applyNumberFormat="1" applyFont="1" applyFill="1" applyBorder="1" applyAlignment="1">
      <alignment horizontal="center" vertical="center"/>
    </xf>
    <xf numFmtId="0" fontId="5" fillId="2" borderId="1" xfId="0" applyFont="1" applyFill="1" applyBorder="1" applyAlignment="1">
      <alignment horizontal="justify" vertical="top" wrapText="1"/>
    </xf>
    <xf numFmtId="0" fontId="2" fillId="2" borderId="1" xfId="0" applyFont="1" applyFill="1" applyBorder="1" applyAlignment="1">
      <alignment horizontal="justify" vertical="top" wrapText="1"/>
    </xf>
    <xf numFmtId="0" fontId="1" fillId="2" borderId="1" xfId="0" applyFont="1" applyFill="1" applyBorder="1" applyAlignment="1">
      <alignment horizontal="justify" vertical="top" wrapText="1"/>
    </xf>
    <xf numFmtId="0" fontId="1" fillId="2" borderId="1" xfId="0" applyFont="1" applyFill="1" applyBorder="1" applyAlignment="1">
      <alignment horizontal="left" vertical="top" wrapText="1"/>
    </xf>
    <xf numFmtId="0" fontId="2" fillId="2" borderId="1" xfId="0" applyFont="1" applyFill="1" applyBorder="1" applyAlignment="1">
      <alignment horizontal="left" vertical="top" wrapText="1"/>
    </xf>
    <xf numFmtId="0" fontId="5" fillId="2" borderId="1" xfId="0" applyFont="1" applyFill="1" applyBorder="1" applyAlignment="1">
      <alignment horizontal="justify" vertical="top"/>
    </xf>
    <xf numFmtId="0" fontId="4" fillId="2" borderId="1" xfId="0" applyFont="1" applyFill="1" applyBorder="1" applyAlignment="1">
      <alignment horizontal="center" vertical="top" wrapText="1"/>
    </xf>
    <xf numFmtId="0" fontId="1" fillId="2" borderId="1" xfId="0" applyFont="1" applyFill="1" applyBorder="1" applyAlignment="1">
      <alignment horizontal="center" vertical="center" wrapText="1"/>
    </xf>
    <xf numFmtId="0" fontId="1" fillId="2" borderId="1" xfId="0" applyFont="1" applyFill="1" applyBorder="1" applyAlignment="1">
      <alignment horizontal="left"/>
    </xf>
    <xf numFmtId="0" fontId="1" fillId="2" borderId="1" xfId="0" applyFont="1" applyFill="1" applyBorder="1" applyAlignment="1">
      <alignment horizontal="center" vertical="top" wrapText="1"/>
    </xf>
    <xf numFmtId="0" fontId="2" fillId="2" borderId="1" xfId="0" applyFont="1" applyFill="1" applyBorder="1" applyAlignment="1">
      <alignment horizontal="center" vertical="top" wrapText="1"/>
    </xf>
    <xf numFmtId="0" fontId="1" fillId="2" borderId="0" xfId="0" applyFont="1" applyFill="1" applyAlignment="1">
      <alignment horizontal="center"/>
    </xf>
    <xf numFmtId="0" fontId="3" fillId="2" borderId="0" xfId="0" applyFont="1" applyFill="1" applyAlignment="1">
      <alignment horizontal="center"/>
    </xf>
    <xf numFmtId="0" fontId="1" fillId="2" borderId="1" xfId="0" applyFont="1" applyFill="1" applyBorder="1" applyAlignment="1">
      <alignment horizontal="center"/>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4"/>
  <sheetViews>
    <sheetView tabSelected="1" view="pageBreakPreview" zoomScale="88" zoomScaleSheetLayoutView="88" workbookViewId="0">
      <pane xSplit="2" ySplit="9" topLeftCell="C10" activePane="bottomRight" state="frozen"/>
      <selection activeCell="M11" sqref="M11"/>
      <selection pane="topRight" activeCell="M11" sqref="M11"/>
      <selection pane="bottomLeft" activeCell="M11" sqref="M11"/>
      <selection pane="bottomRight" activeCell="W11" sqref="W11"/>
    </sheetView>
  </sheetViews>
  <sheetFormatPr defaultRowHeight="15.75" x14ac:dyDescent="0.25"/>
  <cols>
    <col min="1" max="1" width="5.42578125" style="1" customWidth="1"/>
    <col min="2" max="2" width="25" style="1" customWidth="1"/>
    <col min="3" max="3" width="13.7109375" style="1" customWidth="1"/>
    <col min="4" max="4" width="13.140625" style="1" customWidth="1"/>
    <col min="5" max="5" width="13" style="1" customWidth="1"/>
    <col min="6" max="6" width="13.140625" style="1" customWidth="1"/>
    <col min="7" max="7" width="13.85546875" style="1" customWidth="1"/>
    <col min="8" max="8" width="12.5703125" style="2" customWidth="1"/>
    <col min="9" max="9" width="12.42578125" style="2" customWidth="1"/>
    <col min="10" max="10" width="14" style="2" customWidth="1"/>
    <col min="11" max="12" width="12" style="2" customWidth="1"/>
    <col min="13" max="13" width="14.140625" style="1" customWidth="1"/>
    <col min="14" max="14" width="12.28515625" style="1" customWidth="1"/>
    <col min="15" max="15" width="13" style="1" customWidth="1"/>
    <col min="16" max="16" width="11.7109375" style="1" customWidth="1"/>
    <col min="17" max="17" width="10.85546875" style="1" customWidth="1"/>
    <col min="18" max="18" width="7.42578125" style="1" hidden="1" customWidth="1"/>
    <col min="19" max="19" width="7" style="1" hidden="1" customWidth="1"/>
    <col min="20" max="20" width="7.85546875" style="1" hidden="1" customWidth="1"/>
    <col min="21" max="21" width="7.28515625" style="1" hidden="1" customWidth="1"/>
    <col min="22" max="22" width="6.85546875" style="1" hidden="1" customWidth="1"/>
    <col min="23" max="23" width="63.42578125" style="1" customWidth="1"/>
  </cols>
  <sheetData>
    <row r="1" spans="1:23" ht="11.25" customHeight="1" x14ac:dyDescent="0.25"/>
    <row r="2" spans="1:23" x14ac:dyDescent="0.25">
      <c r="A2" s="33" t="s">
        <v>0</v>
      </c>
      <c r="B2" s="33"/>
      <c r="C2" s="33"/>
      <c r="D2" s="33"/>
      <c r="E2" s="33"/>
      <c r="F2" s="33"/>
      <c r="G2" s="33"/>
      <c r="H2" s="33"/>
      <c r="I2" s="33"/>
      <c r="J2" s="33"/>
      <c r="K2" s="33"/>
      <c r="L2" s="33"/>
      <c r="M2" s="33"/>
      <c r="N2" s="33"/>
      <c r="O2" s="33"/>
      <c r="P2" s="33"/>
      <c r="Q2" s="33"/>
    </row>
    <row r="3" spans="1:23" x14ac:dyDescent="0.25">
      <c r="A3" s="33" t="s">
        <v>1</v>
      </c>
      <c r="B3" s="33"/>
      <c r="C3" s="33"/>
      <c r="D3" s="33"/>
      <c r="E3" s="33"/>
      <c r="F3" s="33"/>
      <c r="G3" s="33"/>
      <c r="H3" s="33"/>
      <c r="I3" s="33"/>
      <c r="J3" s="33"/>
      <c r="K3" s="33"/>
      <c r="L3" s="33"/>
      <c r="M3" s="33"/>
      <c r="N3" s="33"/>
      <c r="O3" s="33"/>
      <c r="P3" s="33"/>
      <c r="Q3" s="33"/>
    </row>
    <row r="4" spans="1:23" x14ac:dyDescent="0.25">
      <c r="A4" s="34" t="s">
        <v>2</v>
      </c>
      <c r="B4" s="33"/>
      <c r="C4" s="33"/>
      <c r="D4" s="33"/>
      <c r="E4" s="33"/>
      <c r="F4" s="33"/>
      <c r="G4" s="33"/>
      <c r="H4" s="33"/>
      <c r="I4" s="33"/>
      <c r="J4" s="33"/>
      <c r="K4" s="33"/>
      <c r="L4" s="33"/>
      <c r="M4" s="33"/>
      <c r="N4" s="33"/>
      <c r="O4" s="33"/>
      <c r="P4" s="33"/>
      <c r="Q4" s="33"/>
    </row>
    <row r="6" spans="1:23" ht="15.75" customHeight="1" x14ac:dyDescent="0.25">
      <c r="A6" s="29" t="s">
        <v>3</v>
      </c>
      <c r="B6" s="29" t="s">
        <v>4</v>
      </c>
      <c r="C6" s="35" t="s">
        <v>5</v>
      </c>
      <c r="D6" s="35"/>
      <c r="E6" s="35"/>
      <c r="F6" s="35"/>
      <c r="G6" s="35"/>
      <c r="H6" s="35"/>
      <c r="I6" s="35"/>
      <c r="J6" s="35"/>
      <c r="K6" s="35"/>
      <c r="L6" s="35"/>
      <c r="M6" s="35"/>
      <c r="N6" s="35"/>
      <c r="O6" s="35"/>
      <c r="P6" s="35"/>
      <c r="Q6" s="35"/>
      <c r="R6" s="3"/>
      <c r="S6" s="3"/>
      <c r="T6" s="3"/>
      <c r="U6" s="3"/>
      <c r="V6" s="3"/>
      <c r="W6" s="31" t="s">
        <v>6</v>
      </c>
    </row>
    <row r="7" spans="1:23" ht="15" customHeight="1" x14ac:dyDescent="0.25">
      <c r="A7" s="29"/>
      <c r="B7" s="29"/>
      <c r="C7" s="28" t="s">
        <v>7</v>
      </c>
      <c r="D7" s="28"/>
      <c r="E7" s="28"/>
      <c r="F7" s="28"/>
      <c r="G7" s="28"/>
      <c r="H7" s="32" t="s">
        <v>8</v>
      </c>
      <c r="I7" s="32"/>
      <c r="J7" s="32"/>
      <c r="K7" s="32"/>
      <c r="L7" s="32"/>
      <c r="M7" s="28" t="s">
        <v>9</v>
      </c>
      <c r="N7" s="28"/>
      <c r="O7" s="28"/>
      <c r="P7" s="28"/>
      <c r="Q7" s="28"/>
      <c r="R7" s="28" t="s">
        <v>10</v>
      </c>
      <c r="S7" s="28"/>
      <c r="T7" s="28"/>
      <c r="U7" s="28"/>
      <c r="V7" s="28"/>
      <c r="W7" s="31"/>
    </row>
    <row r="8" spans="1:23" ht="15" customHeight="1" x14ac:dyDescent="0.25">
      <c r="A8" s="29"/>
      <c r="B8" s="29"/>
      <c r="C8" s="28" t="s">
        <v>11</v>
      </c>
      <c r="D8" s="28" t="s">
        <v>12</v>
      </c>
      <c r="E8" s="28"/>
      <c r="F8" s="28"/>
      <c r="G8" s="28"/>
      <c r="H8" s="32" t="s">
        <v>11</v>
      </c>
      <c r="I8" s="32" t="s">
        <v>12</v>
      </c>
      <c r="J8" s="32"/>
      <c r="K8" s="32"/>
      <c r="L8" s="32"/>
      <c r="M8" s="28" t="s">
        <v>11</v>
      </c>
      <c r="N8" s="28" t="s">
        <v>12</v>
      </c>
      <c r="O8" s="28"/>
      <c r="P8" s="28"/>
      <c r="Q8" s="28"/>
      <c r="R8" s="28" t="s">
        <v>11</v>
      </c>
      <c r="S8" s="28" t="s">
        <v>12</v>
      </c>
      <c r="T8" s="28"/>
      <c r="U8" s="28"/>
      <c r="V8" s="28"/>
      <c r="W8" s="31"/>
    </row>
    <row r="9" spans="1:23" ht="78.75" x14ac:dyDescent="0.25">
      <c r="A9" s="29"/>
      <c r="B9" s="29"/>
      <c r="C9" s="28"/>
      <c r="D9" s="4" t="s">
        <v>13</v>
      </c>
      <c r="E9" s="4" t="s">
        <v>14</v>
      </c>
      <c r="F9" s="4" t="s">
        <v>15</v>
      </c>
      <c r="G9" s="4" t="s">
        <v>16</v>
      </c>
      <c r="H9" s="32"/>
      <c r="I9" s="5" t="s">
        <v>13</v>
      </c>
      <c r="J9" s="5" t="s">
        <v>14</v>
      </c>
      <c r="K9" s="5" t="s">
        <v>15</v>
      </c>
      <c r="L9" s="5" t="s">
        <v>16</v>
      </c>
      <c r="M9" s="28"/>
      <c r="N9" s="4" t="s">
        <v>13</v>
      </c>
      <c r="O9" s="4" t="s">
        <v>14</v>
      </c>
      <c r="P9" s="4" t="s">
        <v>15</v>
      </c>
      <c r="Q9" s="4" t="s">
        <v>16</v>
      </c>
      <c r="R9" s="28"/>
      <c r="S9" s="4" t="s">
        <v>13</v>
      </c>
      <c r="T9" s="4" t="s">
        <v>14</v>
      </c>
      <c r="U9" s="4" t="s">
        <v>15</v>
      </c>
      <c r="V9" s="4" t="s">
        <v>16</v>
      </c>
      <c r="W9" s="31"/>
    </row>
    <row r="10" spans="1:23" x14ac:dyDescent="0.25">
      <c r="A10" s="29" t="s">
        <v>17</v>
      </c>
      <c r="B10" s="29"/>
      <c r="C10" s="29"/>
      <c r="D10" s="29"/>
      <c r="E10" s="29"/>
      <c r="F10" s="29"/>
      <c r="G10" s="29"/>
      <c r="H10" s="29"/>
      <c r="I10" s="29"/>
      <c r="J10" s="29"/>
      <c r="K10" s="29"/>
      <c r="L10" s="29"/>
      <c r="M10" s="6">
        <f>M33/H33*100</f>
        <v>97.1876420430346</v>
      </c>
      <c r="N10" s="6">
        <f>N33/I33*100</f>
        <v>96.582604303889752</v>
      </c>
      <c r="O10" s="6">
        <f>O33/J33*100</f>
        <v>99.021826060056</v>
      </c>
      <c r="P10" s="6">
        <f>P33/K33*100</f>
        <v>94.338736482182867</v>
      </c>
      <c r="Q10" s="6">
        <f>Q33/L33*100</f>
        <v>99.060302545643552</v>
      </c>
      <c r="R10" s="4"/>
      <c r="S10" s="4"/>
      <c r="T10" s="4"/>
      <c r="U10" s="4"/>
      <c r="V10" s="4"/>
      <c r="W10" s="3"/>
    </row>
    <row r="11" spans="1:23" s="9" customFormat="1" ht="124.5" customHeight="1" x14ac:dyDescent="0.25">
      <c r="A11" s="17">
        <v>1</v>
      </c>
      <c r="B11" s="22" t="s">
        <v>18</v>
      </c>
      <c r="C11" s="7">
        <f>SUM(D11:G11)</f>
        <v>212901.30000000002</v>
      </c>
      <c r="D11" s="7">
        <v>0</v>
      </c>
      <c r="E11" s="8">
        <v>149377</v>
      </c>
      <c r="F11" s="8">
        <v>43621.599999999999</v>
      </c>
      <c r="G11" s="7">
        <v>19902.7</v>
      </c>
      <c r="H11" s="8">
        <f>SUM(I11:L11)</f>
        <v>23334.600000000002</v>
      </c>
      <c r="I11" s="8">
        <v>0</v>
      </c>
      <c r="J11" s="8">
        <v>15532.7</v>
      </c>
      <c r="K11" s="8">
        <v>5282.2</v>
      </c>
      <c r="L11" s="8">
        <v>2519.6999999999998</v>
      </c>
      <c r="M11" s="7">
        <f>SUM(N11:Q11)</f>
        <v>22166.5</v>
      </c>
      <c r="N11" s="7">
        <v>0</v>
      </c>
      <c r="O11" s="7">
        <v>15532.7</v>
      </c>
      <c r="P11" s="7">
        <v>4115.2</v>
      </c>
      <c r="Q11" s="8">
        <v>2518.6</v>
      </c>
      <c r="R11" s="3"/>
      <c r="S11" s="7" t="e">
        <f t="shared" ref="S11:V29" si="0">N11/I11*100</f>
        <v>#DIV/0!</v>
      </c>
      <c r="T11" s="7">
        <f t="shared" si="0"/>
        <v>100</v>
      </c>
      <c r="U11" s="7">
        <f t="shared" si="0"/>
        <v>77.906932717428347</v>
      </c>
      <c r="V11" s="7">
        <f t="shared" si="0"/>
        <v>99.956344009207456</v>
      </c>
      <c r="W11" s="3"/>
    </row>
    <row r="12" spans="1:23" s="9" customFormat="1" ht="214.5" customHeight="1" x14ac:dyDescent="0.25">
      <c r="A12" s="17">
        <v>2</v>
      </c>
      <c r="B12" s="22" t="s">
        <v>19</v>
      </c>
      <c r="C12" s="8">
        <f t="shared" ref="C12:C25" si="1">SUM(D12:G12)</f>
        <v>6455426.7999999998</v>
      </c>
      <c r="D12" s="8">
        <v>89297.4</v>
      </c>
      <c r="E12" s="8">
        <v>3459191.1</v>
      </c>
      <c r="F12" s="8">
        <v>2548475.2000000002</v>
      </c>
      <c r="G12" s="8">
        <v>358463.1</v>
      </c>
      <c r="H12" s="8">
        <f t="shared" ref="H12:H29" si="2">SUM(I12:L12)</f>
        <v>986279.8</v>
      </c>
      <c r="I12" s="8">
        <v>1120.4000000000001</v>
      </c>
      <c r="J12" s="8">
        <v>510772.1</v>
      </c>
      <c r="K12" s="8">
        <v>417608.3</v>
      </c>
      <c r="L12" s="8">
        <v>56779</v>
      </c>
      <c r="M12" s="8">
        <f t="shared" ref="M12:M29" si="3">SUM(N12:Q12)</f>
        <v>969076.1</v>
      </c>
      <c r="N12" s="8">
        <v>1120.3</v>
      </c>
      <c r="O12" s="8">
        <v>510772.1</v>
      </c>
      <c r="P12" s="7">
        <v>400404.7</v>
      </c>
      <c r="Q12" s="8">
        <v>56779</v>
      </c>
      <c r="R12" s="11" t="s">
        <v>20</v>
      </c>
      <c r="S12" s="7">
        <f t="shared" si="0"/>
        <v>99.991074616208493</v>
      </c>
      <c r="T12" s="7">
        <f t="shared" si="0"/>
        <v>100</v>
      </c>
      <c r="U12" s="7">
        <f t="shared" si="0"/>
        <v>95.880445862785777</v>
      </c>
      <c r="V12" s="7">
        <f t="shared" si="0"/>
        <v>100</v>
      </c>
      <c r="W12" s="11"/>
    </row>
    <row r="13" spans="1:23" s="9" customFormat="1" ht="255" customHeight="1" x14ac:dyDescent="0.25">
      <c r="A13" s="17">
        <v>3</v>
      </c>
      <c r="B13" s="23" t="s">
        <v>21</v>
      </c>
      <c r="C13" s="7">
        <f t="shared" si="1"/>
        <v>3839.9</v>
      </c>
      <c r="D13" s="7">
        <v>0</v>
      </c>
      <c r="E13" s="7">
        <v>2560.4</v>
      </c>
      <c r="F13" s="7">
        <v>1279.5</v>
      </c>
      <c r="G13" s="7">
        <v>0</v>
      </c>
      <c r="H13" s="8">
        <f t="shared" si="2"/>
        <v>519.59999999999991</v>
      </c>
      <c r="I13" s="8">
        <v>0</v>
      </c>
      <c r="J13" s="8">
        <v>334.4</v>
      </c>
      <c r="K13" s="8">
        <v>185.2</v>
      </c>
      <c r="L13" s="8">
        <v>0</v>
      </c>
      <c r="M13" s="7">
        <f t="shared" si="3"/>
        <v>519.5</v>
      </c>
      <c r="N13" s="7">
        <v>0</v>
      </c>
      <c r="O13" s="7">
        <v>334.4</v>
      </c>
      <c r="P13" s="7">
        <v>185.1</v>
      </c>
      <c r="Q13" s="7">
        <v>0</v>
      </c>
      <c r="R13" s="3"/>
      <c r="S13" s="7" t="e">
        <f t="shared" si="0"/>
        <v>#DIV/0!</v>
      </c>
      <c r="T13" s="7">
        <f t="shared" si="0"/>
        <v>100</v>
      </c>
      <c r="U13" s="7">
        <f t="shared" si="0"/>
        <v>99.946004319654435</v>
      </c>
      <c r="V13" s="7" t="e">
        <f t="shared" si="0"/>
        <v>#DIV/0!</v>
      </c>
      <c r="W13" s="3"/>
    </row>
    <row r="14" spans="1:23" s="9" customFormat="1" ht="382.5" customHeight="1" x14ac:dyDescent="0.25">
      <c r="A14" s="17">
        <v>4</v>
      </c>
      <c r="B14" s="22" t="s">
        <v>22</v>
      </c>
      <c r="C14" s="7">
        <f>SUM(D14:G14)</f>
        <v>4118924.7999999993</v>
      </c>
      <c r="D14" s="7">
        <v>1143857.7</v>
      </c>
      <c r="E14" s="7">
        <v>2815221.4</v>
      </c>
      <c r="F14" s="7">
        <v>75180.3</v>
      </c>
      <c r="G14" s="7">
        <v>84665.4</v>
      </c>
      <c r="H14" s="8">
        <f t="shared" si="2"/>
        <v>551128.70000000007</v>
      </c>
      <c r="I14" s="8">
        <v>133197</v>
      </c>
      <c r="J14" s="8">
        <v>388781.7</v>
      </c>
      <c r="K14" s="8">
        <v>13146.1</v>
      </c>
      <c r="L14" s="8">
        <v>16003.9</v>
      </c>
      <c r="M14" s="7">
        <f t="shared" si="3"/>
        <v>536682.19999999995</v>
      </c>
      <c r="N14" s="7">
        <v>130215.6</v>
      </c>
      <c r="O14" s="7">
        <v>381948.5</v>
      </c>
      <c r="P14" s="7">
        <v>8575.2000000000007</v>
      </c>
      <c r="Q14" s="7">
        <v>15942.9</v>
      </c>
      <c r="R14" s="11" t="s">
        <v>23</v>
      </c>
      <c r="S14" s="7">
        <f t="shared" si="0"/>
        <v>97.761661298677907</v>
      </c>
      <c r="T14" s="7">
        <f t="shared" si="0"/>
        <v>98.24240698571974</v>
      </c>
      <c r="U14" s="7">
        <f t="shared" si="0"/>
        <v>65.229992164976693</v>
      </c>
      <c r="V14" s="7">
        <f t="shared" si="0"/>
        <v>99.618842907041412</v>
      </c>
      <c r="W14" s="11" t="s">
        <v>24</v>
      </c>
    </row>
    <row r="15" spans="1:23" s="9" customFormat="1" ht="291.75" customHeight="1" x14ac:dyDescent="0.25">
      <c r="A15" s="16">
        <v>5</v>
      </c>
      <c r="B15" s="23" t="s">
        <v>25</v>
      </c>
      <c r="C15" s="10">
        <f t="shared" si="1"/>
        <v>12445.3</v>
      </c>
      <c r="D15" s="10">
        <v>9092.4</v>
      </c>
      <c r="E15" s="10">
        <v>2412.9</v>
      </c>
      <c r="F15" s="10">
        <v>940</v>
      </c>
      <c r="G15" s="10">
        <v>0</v>
      </c>
      <c r="H15" s="8">
        <f t="shared" si="2"/>
        <v>139.69999999999999</v>
      </c>
      <c r="I15" s="8">
        <v>39.700000000000003</v>
      </c>
      <c r="J15" s="8">
        <v>0</v>
      </c>
      <c r="K15" s="8">
        <v>100</v>
      </c>
      <c r="L15" s="8">
        <v>0</v>
      </c>
      <c r="M15" s="7">
        <f t="shared" si="3"/>
        <v>128</v>
      </c>
      <c r="N15" s="7">
        <v>28.1</v>
      </c>
      <c r="O15" s="7">
        <v>0</v>
      </c>
      <c r="P15" s="7">
        <v>99.9</v>
      </c>
      <c r="Q15" s="7">
        <v>0</v>
      </c>
      <c r="R15" s="11" t="s">
        <v>26</v>
      </c>
      <c r="S15" s="7">
        <f t="shared" si="0"/>
        <v>70.780856423173802</v>
      </c>
      <c r="T15" s="7" t="e">
        <f t="shared" si="0"/>
        <v>#DIV/0!</v>
      </c>
      <c r="U15" s="7">
        <f t="shared" si="0"/>
        <v>99.9</v>
      </c>
      <c r="V15" s="7" t="e">
        <f t="shared" si="0"/>
        <v>#DIV/0!</v>
      </c>
      <c r="W15" s="11" t="s">
        <v>27</v>
      </c>
    </row>
    <row r="16" spans="1:23" s="9" customFormat="1" ht="232.5" customHeight="1" x14ac:dyDescent="0.25">
      <c r="A16" s="17">
        <v>6</v>
      </c>
      <c r="B16" s="22" t="s">
        <v>28</v>
      </c>
      <c r="C16" s="8">
        <f>SUM(D16:G16)</f>
        <v>1967690.3</v>
      </c>
      <c r="D16" s="8">
        <v>1099045.3999999999</v>
      </c>
      <c r="E16" s="8">
        <v>778638.1</v>
      </c>
      <c r="F16" s="8">
        <v>90006.8</v>
      </c>
      <c r="G16" s="8">
        <v>0</v>
      </c>
      <c r="H16" s="8">
        <f t="shared" si="2"/>
        <v>157097.20000000001</v>
      </c>
      <c r="I16" s="8">
        <v>7195.7</v>
      </c>
      <c r="J16" s="8">
        <v>131865.4</v>
      </c>
      <c r="K16" s="8">
        <v>18036.099999999999</v>
      </c>
      <c r="L16" s="8">
        <v>0</v>
      </c>
      <c r="M16" s="7">
        <f t="shared" si="3"/>
        <v>154253.5</v>
      </c>
      <c r="N16" s="7">
        <v>7190.2</v>
      </c>
      <c r="O16" s="7">
        <v>131023.2</v>
      </c>
      <c r="P16" s="7">
        <v>16040.1</v>
      </c>
      <c r="Q16" s="7">
        <v>0</v>
      </c>
      <c r="R16" s="11" t="s">
        <v>29</v>
      </c>
      <c r="S16" s="7">
        <f t="shared" si="0"/>
        <v>99.923565462706904</v>
      </c>
      <c r="T16" s="7">
        <f t="shared" si="0"/>
        <v>99.361318435313578</v>
      </c>
      <c r="U16" s="7">
        <f t="shared" si="0"/>
        <v>88.93330598078299</v>
      </c>
      <c r="V16" s="7" t="e">
        <f t="shared" si="0"/>
        <v>#DIV/0!</v>
      </c>
      <c r="W16" s="11" t="s">
        <v>30</v>
      </c>
    </row>
    <row r="17" spans="1:23" s="9" customFormat="1" ht="219.75" customHeight="1" x14ac:dyDescent="0.25">
      <c r="A17" s="17">
        <v>7</v>
      </c>
      <c r="B17" s="24" t="s">
        <v>31</v>
      </c>
      <c r="C17" s="7">
        <f t="shared" si="1"/>
        <v>647669.4</v>
      </c>
      <c r="D17" s="7">
        <v>0</v>
      </c>
      <c r="E17" s="7">
        <v>260591.8</v>
      </c>
      <c r="F17" s="7">
        <v>360672.3</v>
      </c>
      <c r="G17" s="7">
        <v>26405.3</v>
      </c>
      <c r="H17" s="8">
        <f t="shared" si="2"/>
        <v>72334.5</v>
      </c>
      <c r="I17" s="8">
        <v>0</v>
      </c>
      <c r="J17" s="8">
        <v>9829.5</v>
      </c>
      <c r="K17" s="8">
        <v>59138.6</v>
      </c>
      <c r="L17" s="8">
        <v>3366.4</v>
      </c>
      <c r="M17" s="8">
        <f t="shared" si="3"/>
        <v>65986.8</v>
      </c>
      <c r="N17" s="8">
        <v>0</v>
      </c>
      <c r="O17" s="8">
        <v>9673.9</v>
      </c>
      <c r="P17" s="7">
        <v>54085</v>
      </c>
      <c r="Q17" s="8">
        <v>2227.9</v>
      </c>
      <c r="R17" s="12"/>
      <c r="S17" s="7" t="e">
        <f t="shared" si="0"/>
        <v>#DIV/0!</v>
      </c>
      <c r="T17" s="7">
        <f t="shared" si="0"/>
        <v>98.417010020855585</v>
      </c>
      <c r="U17" s="7">
        <f t="shared" si="0"/>
        <v>91.454650600453846</v>
      </c>
      <c r="V17" s="7">
        <f t="shared" si="0"/>
        <v>66.180489543726239</v>
      </c>
      <c r="W17" s="12"/>
    </row>
    <row r="18" spans="1:23" s="9" customFormat="1" ht="110.25" x14ac:dyDescent="0.25">
      <c r="A18" s="17">
        <v>8</v>
      </c>
      <c r="B18" s="24" t="s">
        <v>32</v>
      </c>
      <c r="C18" s="7">
        <f>SUM(D18:G18)</f>
        <v>66446.3</v>
      </c>
      <c r="D18" s="7">
        <v>0</v>
      </c>
      <c r="E18" s="7">
        <v>32086.9</v>
      </c>
      <c r="F18" s="7">
        <v>34359.4</v>
      </c>
      <c r="G18" s="7">
        <v>0</v>
      </c>
      <c r="H18" s="8">
        <f t="shared" si="2"/>
        <v>11095.7</v>
      </c>
      <c r="I18" s="8">
        <v>0</v>
      </c>
      <c r="J18" s="8">
        <v>3430.7</v>
      </c>
      <c r="K18" s="8">
        <v>7665</v>
      </c>
      <c r="L18" s="8">
        <v>0</v>
      </c>
      <c r="M18" s="10">
        <f t="shared" si="3"/>
        <v>8764.2000000000007</v>
      </c>
      <c r="N18" s="7">
        <v>0</v>
      </c>
      <c r="O18" s="7">
        <v>3030.7</v>
      </c>
      <c r="P18" s="10">
        <v>5733.5</v>
      </c>
      <c r="Q18" s="7">
        <v>0</v>
      </c>
      <c r="R18" s="12"/>
      <c r="S18" s="7" t="e">
        <f t="shared" si="0"/>
        <v>#DIV/0!</v>
      </c>
      <c r="T18" s="7">
        <f t="shared" si="0"/>
        <v>88.340571894948553</v>
      </c>
      <c r="U18" s="7">
        <f t="shared" si="0"/>
        <v>74.80104370515329</v>
      </c>
      <c r="V18" s="7" t="e">
        <f t="shared" si="0"/>
        <v>#DIV/0!</v>
      </c>
      <c r="W18" s="12"/>
    </row>
    <row r="19" spans="1:23" s="9" customFormat="1" ht="232.5" customHeight="1" x14ac:dyDescent="0.25">
      <c r="A19" s="17">
        <v>9</v>
      </c>
      <c r="B19" s="23" t="s">
        <v>33</v>
      </c>
      <c r="C19" s="8">
        <f t="shared" si="1"/>
        <v>164238.6</v>
      </c>
      <c r="D19" s="8">
        <v>0</v>
      </c>
      <c r="E19" s="8">
        <v>0</v>
      </c>
      <c r="F19" s="8">
        <v>160565.9</v>
      </c>
      <c r="G19" s="7">
        <v>3672.7</v>
      </c>
      <c r="H19" s="8">
        <f t="shared" si="2"/>
        <v>31351.599999999999</v>
      </c>
      <c r="I19" s="8">
        <v>0</v>
      </c>
      <c r="J19" s="8">
        <v>0</v>
      </c>
      <c r="K19" s="8">
        <v>30759.599999999999</v>
      </c>
      <c r="L19" s="8">
        <v>592</v>
      </c>
      <c r="M19" s="7">
        <f>SUM(N19:Q19)</f>
        <v>29165.600000000002</v>
      </c>
      <c r="N19" s="7">
        <v>0</v>
      </c>
      <c r="O19" s="7">
        <v>0</v>
      </c>
      <c r="P19" s="7">
        <v>28595.9</v>
      </c>
      <c r="Q19" s="7">
        <v>569.70000000000005</v>
      </c>
      <c r="R19" s="3"/>
      <c r="S19" s="7" t="e">
        <f t="shared" si="0"/>
        <v>#DIV/0!</v>
      </c>
      <c r="T19" s="7" t="e">
        <f t="shared" si="0"/>
        <v>#DIV/0!</v>
      </c>
      <c r="U19" s="7">
        <f t="shared" si="0"/>
        <v>92.965773287038857</v>
      </c>
      <c r="V19" s="7">
        <f t="shared" si="0"/>
        <v>96.233108108108112</v>
      </c>
      <c r="W19" s="3"/>
    </row>
    <row r="20" spans="1:23" s="9" customFormat="1" ht="129.75" customHeight="1" x14ac:dyDescent="0.25">
      <c r="A20" s="17">
        <v>10</v>
      </c>
      <c r="B20" s="24" t="s">
        <v>34</v>
      </c>
      <c r="C20" s="7">
        <f t="shared" si="1"/>
        <v>51177.5</v>
      </c>
      <c r="D20" s="7">
        <v>0</v>
      </c>
      <c r="E20" s="7">
        <v>0</v>
      </c>
      <c r="F20" s="8">
        <v>46496.800000000003</v>
      </c>
      <c r="G20" s="7">
        <v>4680.7</v>
      </c>
      <c r="H20" s="8">
        <f t="shared" si="2"/>
        <v>5693.3</v>
      </c>
      <c r="I20" s="8">
        <v>0</v>
      </c>
      <c r="J20" s="8">
        <v>0</v>
      </c>
      <c r="K20" s="8">
        <v>5693.3</v>
      </c>
      <c r="L20" s="8">
        <v>0</v>
      </c>
      <c r="M20" s="7">
        <f t="shared" si="3"/>
        <v>5537.6</v>
      </c>
      <c r="N20" s="7">
        <v>0</v>
      </c>
      <c r="O20" s="7">
        <v>0</v>
      </c>
      <c r="P20" s="7">
        <v>5537.6</v>
      </c>
      <c r="Q20" s="7">
        <v>0</v>
      </c>
      <c r="R20" s="3"/>
      <c r="S20" s="7" t="e">
        <f t="shared" si="0"/>
        <v>#DIV/0!</v>
      </c>
      <c r="T20" s="7" t="e">
        <f t="shared" si="0"/>
        <v>#DIV/0!</v>
      </c>
      <c r="U20" s="7">
        <f t="shared" si="0"/>
        <v>97.265206470763886</v>
      </c>
      <c r="V20" s="7" t="e">
        <f t="shared" si="0"/>
        <v>#DIV/0!</v>
      </c>
      <c r="W20" s="3"/>
    </row>
    <row r="21" spans="1:23" s="9" customFormat="1" ht="223.5" customHeight="1" x14ac:dyDescent="0.25">
      <c r="A21" s="17">
        <v>11</v>
      </c>
      <c r="B21" s="24" t="s">
        <v>35</v>
      </c>
      <c r="C21" s="7">
        <f t="shared" si="1"/>
        <v>581055.30000000005</v>
      </c>
      <c r="D21" s="7">
        <v>8214.5</v>
      </c>
      <c r="E21" s="7">
        <v>3374.2</v>
      </c>
      <c r="F21" s="7">
        <v>1850.1</v>
      </c>
      <c r="G21" s="7">
        <v>567616.5</v>
      </c>
      <c r="H21" s="8">
        <f t="shared" si="2"/>
        <v>36157</v>
      </c>
      <c r="I21" s="8">
        <v>0</v>
      </c>
      <c r="J21" s="8">
        <v>0</v>
      </c>
      <c r="K21" s="8">
        <v>307</v>
      </c>
      <c r="L21" s="8">
        <v>35850</v>
      </c>
      <c r="M21" s="7">
        <f t="shared" si="3"/>
        <v>36145</v>
      </c>
      <c r="N21" s="7">
        <v>0</v>
      </c>
      <c r="O21" s="7">
        <v>0</v>
      </c>
      <c r="P21" s="7">
        <v>295</v>
      </c>
      <c r="Q21" s="8">
        <v>35850</v>
      </c>
      <c r="R21" s="12"/>
      <c r="S21" s="10" t="e">
        <f t="shared" si="0"/>
        <v>#DIV/0!</v>
      </c>
      <c r="T21" s="10" t="e">
        <f t="shared" si="0"/>
        <v>#DIV/0!</v>
      </c>
      <c r="U21" s="10">
        <f t="shared" si="0"/>
        <v>96.09120521172639</v>
      </c>
      <c r="V21" s="10">
        <f t="shared" si="0"/>
        <v>100</v>
      </c>
      <c r="W21" s="12"/>
    </row>
    <row r="22" spans="1:23" s="9" customFormat="1" ht="285.75" customHeight="1" x14ac:dyDescent="0.25">
      <c r="A22" s="17">
        <v>12</v>
      </c>
      <c r="B22" s="24" t="s">
        <v>36</v>
      </c>
      <c r="C22" s="7">
        <f>SUM(D22:G22)</f>
        <v>116732.2</v>
      </c>
      <c r="D22" s="7">
        <v>932.3</v>
      </c>
      <c r="E22" s="7">
        <v>22246.2</v>
      </c>
      <c r="F22" s="8">
        <v>89281.9</v>
      </c>
      <c r="G22" s="7">
        <v>4271.8</v>
      </c>
      <c r="H22" s="8">
        <f>SUM(I22:L22)</f>
        <v>22094</v>
      </c>
      <c r="I22" s="8">
        <v>0</v>
      </c>
      <c r="J22" s="8">
        <v>3368.8</v>
      </c>
      <c r="K22" s="8">
        <v>17825.2</v>
      </c>
      <c r="L22" s="8">
        <v>900</v>
      </c>
      <c r="M22" s="7">
        <f t="shared" si="3"/>
        <v>20536.900000000001</v>
      </c>
      <c r="N22" s="7">
        <v>0</v>
      </c>
      <c r="O22" s="7">
        <v>3284.3</v>
      </c>
      <c r="P22" s="7">
        <v>16387.7</v>
      </c>
      <c r="Q22" s="8">
        <v>864.9</v>
      </c>
      <c r="R22" s="13"/>
      <c r="S22" s="7" t="e">
        <f t="shared" si="0"/>
        <v>#DIV/0!</v>
      </c>
      <c r="T22" s="7">
        <f t="shared" si="0"/>
        <v>97.49168843505106</v>
      </c>
      <c r="U22" s="7">
        <f t="shared" si="0"/>
        <v>91.935574355406956</v>
      </c>
      <c r="V22" s="7">
        <f t="shared" si="0"/>
        <v>96.1</v>
      </c>
      <c r="W22" s="13"/>
    </row>
    <row r="23" spans="1:23" s="9" customFormat="1" ht="237.75" customHeight="1" x14ac:dyDescent="0.25">
      <c r="A23" s="17">
        <v>13</v>
      </c>
      <c r="B23" s="24" t="s">
        <v>37</v>
      </c>
      <c r="C23" s="7">
        <f t="shared" si="1"/>
        <v>466226.5</v>
      </c>
      <c r="D23" s="7">
        <v>0</v>
      </c>
      <c r="E23" s="7">
        <v>357122.2</v>
      </c>
      <c r="F23" s="7">
        <v>109104.3</v>
      </c>
      <c r="G23" s="7">
        <v>0</v>
      </c>
      <c r="H23" s="8">
        <f t="shared" si="2"/>
        <v>52151.5</v>
      </c>
      <c r="I23" s="8">
        <v>0</v>
      </c>
      <c r="J23" s="8">
        <v>37390.300000000003</v>
      </c>
      <c r="K23" s="8">
        <v>14761.2</v>
      </c>
      <c r="L23" s="8">
        <v>0</v>
      </c>
      <c r="M23" s="7">
        <f t="shared" si="3"/>
        <v>48950.399999999994</v>
      </c>
      <c r="N23" s="7">
        <v>0</v>
      </c>
      <c r="O23" s="7">
        <v>34920.1</v>
      </c>
      <c r="P23" s="7">
        <v>14030.3</v>
      </c>
      <c r="Q23" s="7">
        <v>0</v>
      </c>
      <c r="R23" s="12" t="s">
        <v>38</v>
      </c>
      <c r="S23" s="7" t="e">
        <f t="shared" si="0"/>
        <v>#DIV/0!</v>
      </c>
      <c r="T23" s="7">
        <f t="shared" si="0"/>
        <v>93.393473708421695</v>
      </c>
      <c r="U23" s="7">
        <f t="shared" si="0"/>
        <v>95.048505541554874</v>
      </c>
      <c r="V23" s="7" t="e">
        <f t="shared" si="0"/>
        <v>#DIV/0!</v>
      </c>
      <c r="W23" s="12" t="s">
        <v>38</v>
      </c>
    </row>
    <row r="24" spans="1:23" s="9" customFormat="1" ht="340.5" customHeight="1" x14ac:dyDescent="0.25">
      <c r="A24" s="17">
        <v>14</v>
      </c>
      <c r="B24" s="24" t="s">
        <v>39</v>
      </c>
      <c r="C24" s="7">
        <f t="shared" si="1"/>
        <v>911364.2</v>
      </c>
      <c r="D24" s="7">
        <v>9941.1</v>
      </c>
      <c r="E24" s="7">
        <v>220249</v>
      </c>
      <c r="F24" s="7">
        <v>581043.9</v>
      </c>
      <c r="G24" s="7">
        <f>99346.9+783.3</f>
        <v>100130.2</v>
      </c>
      <c r="H24" s="8">
        <f t="shared" si="2"/>
        <v>164789.20000000001</v>
      </c>
      <c r="I24" s="8">
        <v>5872.9</v>
      </c>
      <c r="J24" s="8">
        <v>59884.4</v>
      </c>
      <c r="K24" s="8">
        <v>84417.8</v>
      </c>
      <c r="L24" s="8">
        <v>14614.1</v>
      </c>
      <c r="M24" s="10">
        <f>SUM(N24:Q24)</f>
        <v>164587.70000000001</v>
      </c>
      <c r="N24" s="7">
        <v>5872.9</v>
      </c>
      <c r="O24" s="10">
        <v>59884.4</v>
      </c>
      <c r="P24" s="7">
        <v>84216.3</v>
      </c>
      <c r="Q24" s="8">
        <v>14614.1</v>
      </c>
      <c r="R24" s="11" t="s">
        <v>40</v>
      </c>
      <c r="S24" s="7">
        <f t="shared" si="0"/>
        <v>100</v>
      </c>
      <c r="T24" s="10">
        <f t="shared" si="0"/>
        <v>100</v>
      </c>
      <c r="U24" s="10">
        <f t="shared" si="0"/>
        <v>99.761306264792495</v>
      </c>
      <c r="V24" s="10">
        <f t="shared" si="0"/>
        <v>100</v>
      </c>
      <c r="W24" s="11"/>
    </row>
    <row r="25" spans="1:23" s="9" customFormat="1" ht="110.25" x14ac:dyDescent="0.25">
      <c r="A25" s="17">
        <v>15</v>
      </c>
      <c r="B25" s="24" t="s">
        <v>41</v>
      </c>
      <c r="C25" s="8">
        <f t="shared" si="1"/>
        <v>27125.1</v>
      </c>
      <c r="D25" s="7">
        <v>3620</v>
      </c>
      <c r="E25" s="7">
        <v>0</v>
      </c>
      <c r="F25" s="7">
        <v>1829</v>
      </c>
      <c r="G25" s="7">
        <v>21676.1</v>
      </c>
      <c r="H25" s="8">
        <f t="shared" si="2"/>
        <v>6122.4000000000005</v>
      </c>
      <c r="I25" s="8">
        <v>0</v>
      </c>
      <c r="J25" s="8">
        <v>0</v>
      </c>
      <c r="K25" s="8">
        <v>66.599999999999994</v>
      </c>
      <c r="L25" s="8">
        <v>6055.8</v>
      </c>
      <c r="M25" s="7">
        <f t="shared" si="3"/>
        <v>6086.42</v>
      </c>
      <c r="N25" s="7">
        <v>0</v>
      </c>
      <c r="O25" s="7">
        <v>0</v>
      </c>
      <c r="P25" s="7">
        <v>30.62</v>
      </c>
      <c r="Q25" s="7">
        <v>6055.8</v>
      </c>
      <c r="R25" s="3"/>
      <c r="S25" s="7" t="e">
        <f t="shared" si="0"/>
        <v>#DIV/0!</v>
      </c>
      <c r="T25" s="7" t="e">
        <f t="shared" si="0"/>
        <v>#DIV/0!</v>
      </c>
      <c r="U25" s="7">
        <f t="shared" si="0"/>
        <v>45.975975975975977</v>
      </c>
      <c r="V25" s="7">
        <f t="shared" si="0"/>
        <v>100</v>
      </c>
      <c r="W25" s="3"/>
    </row>
    <row r="26" spans="1:23" s="9" customFormat="1" ht="276" customHeight="1" x14ac:dyDescent="0.25">
      <c r="A26" s="16">
        <v>16</v>
      </c>
      <c r="B26" s="24" t="s">
        <v>42</v>
      </c>
      <c r="C26" s="7">
        <f t="shared" ref="C26:C31" si="4">SUM(D26:G26)</f>
        <v>118143.7</v>
      </c>
      <c r="D26" s="7">
        <v>0</v>
      </c>
      <c r="E26" s="7">
        <v>0</v>
      </c>
      <c r="F26" s="7">
        <v>118143.7</v>
      </c>
      <c r="G26" s="7">
        <v>0</v>
      </c>
      <c r="H26" s="8">
        <f t="shared" si="2"/>
        <v>22342.6</v>
      </c>
      <c r="I26" s="8">
        <v>0</v>
      </c>
      <c r="J26" s="8">
        <v>0</v>
      </c>
      <c r="K26" s="8">
        <v>22342.6</v>
      </c>
      <c r="L26" s="8">
        <v>0</v>
      </c>
      <c r="M26" s="7">
        <f t="shared" si="3"/>
        <v>19959.5</v>
      </c>
      <c r="N26" s="7">
        <v>0</v>
      </c>
      <c r="O26" s="7">
        <v>0</v>
      </c>
      <c r="P26" s="7">
        <v>19959.5</v>
      </c>
      <c r="Q26" s="7">
        <v>0</v>
      </c>
      <c r="R26" s="14"/>
      <c r="S26" s="7" t="e">
        <f t="shared" si="0"/>
        <v>#DIV/0!</v>
      </c>
      <c r="T26" s="7" t="e">
        <f t="shared" si="0"/>
        <v>#DIV/0!</v>
      </c>
      <c r="U26" s="7">
        <f t="shared" si="0"/>
        <v>89.333828650201866</v>
      </c>
      <c r="V26" s="7" t="e">
        <f t="shared" si="0"/>
        <v>#DIV/0!</v>
      </c>
      <c r="W26" s="14"/>
    </row>
    <row r="27" spans="1:23" s="15" customFormat="1" ht="234.75" customHeight="1" x14ac:dyDescent="0.25">
      <c r="A27" s="17">
        <v>17</v>
      </c>
      <c r="B27" s="25" t="s">
        <v>43</v>
      </c>
      <c r="C27" s="7">
        <f t="shared" si="4"/>
        <v>88285.2</v>
      </c>
      <c r="D27" s="7">
        <v>0</v>
      </c>
      <c r="E27" s="7">
        <v>0</v>
      </c>
      <c r="F27" s="7">
        <v>88285.2</v>
      </c>
      <c r="G27" s="7">
        <v>0</v>
      </c>
      <c r="H27" s="8">
        <f t="shared" si="2"/>
        <v>16401.2</v>
      </c>
      <c r="I27" s="8">
        <v>0</v>
      </c>
      <c r="J27" s="8">
        <v>0</v>
      </c>
      <c r="K27" s="8">
        <v>16401.2</v>
      </c>
      <c r="L27" s="8">
        <v>0</v>
      </c>
      <c r="M27" s="7">
        <f t="shared" si="3"/>
        <v>15316.7</v>
      </c>
      <c r="N27" s="7">
        <v>0</v>
      </c>
      <c r="O27" s="7">
        <v>0</v>
      </c>
      <c r="P27" s="7">
        <v>15316.7</v>
      </c>
      <c r="Q27" s="7">
        <v>0</v>
      </c>
      <c r="R27" s="3"/>
      <c r="S27" s="7" t="e">
        <f t="shared" si="0"/>
        <v>#DIV/0!</v>
      </c>
      <c r="T27" s="7" t="e">
        <f t="shared" si="0"/>
        <v>#DIV/0!</v>
      </c>
      <c r="U27" s="7">
        <f t="shared" si="0"/>
        <v>93.387678950320705</v>
      </c>
      <c r="V27" s="7" t="e">
        <f t="shared" si="0"/>
        <v>#DIV/0!</v>
      </c>
      <c r="W27" s="3"/>
    </row>
    <row r="28" spans="1:23" s="15" customFormat="1" ht="214.5" customHeight="1" x14ac:dyDescent="0.25">
      <c r="A28" s="16">
        <v>18</v>
      </c>
      <c r="B28" s="26" t="s">
        <v>44</v>
      </c>
      <c r="C28" s="8">
        <f t="shared" si="4"/>
        <v>478038.9</v>
      </c>
      <c r="D28" s="8">
        <v>626.29999999999995</v>
      </c>
      <c r="E28" s="8">
        <v>9534.6</v>
      </c>
      <c r="F28" s="8">
        <v>467878</v>
      </c>
      <c r="G28" s="8">
        <v>0</v>
      </c>
      <c r="H28" s="8">
        <f t="shared" si="2"/>
        <v>86008.2</v>
      </c>
      <c r="I28" s="8">
        <v>456.2</v>
      </c>
      <c r="J28" s="8">
        <v>1747.3</v>
      </c>
      <c r="K28" s="8">
        <v>83804.7</v>
      </c>
      <c r="L28" s="8">
        <v>0</v>
      </c>
      <c r="M28" s="7">
        <f t="shared" si="3"/>
        <v>81180.900000000009</v>
      </c>
      <c r="N28" s="7">
        <v>361.5</v>
      </c>
      <c r="O28" s="7">
        <v>1674.3</v>
      </c>
      <c r="P28" s="7">
        <v>79145.100000000006</v>
      </c>
      <c r="Q28" s="7">
        <v>0</v>
      </c>
      <c r="R28" s="11" t="s">
        <v>45</v>
      </c>
      <c r="S28" s="7">
        <f t="shared" si="0"/>
        <v>79.24156071898291</v>
      </c>
      <c r="T28" s="7">
        <f t="shared" si="0"/>
        <v>95.822125565157663</v>
      </c>
      <c r="U28" s="7">
        <f t="shared" si="0"/>
        <v>94.439929980060796</v>
      </c>
      <c r="V28" s="7" t="e">
        <f t="shared" si="0"/>
        <v>#DIV/0!</v>
      </c>
      <c r="W28" s="11" t="s">
        <v>45</v>
      </c>
    </row>
    <row r="29" spans="1:23" s="15" customFormat="1" ht="240" customHeight="1" x14ac:dyDescent="0.25">
      <c r="A29" s="17">
        <v>19</v>
      </c>
      <c r="B29" s="27" t="s">
        <v>46</v>
      </c>
      <c r="C29" s="7">
        <f t="shared" si="4"/>
        <v>10</v>
      </c>
      <c r="D29" s="8">
        <v>0</v>
      </c>
      <c r="E29" s="8">
        <v>0</v>
      </c>
      <c r="F29" s="8">
        <v>10</v>
      </c>
      <c r="G29" s="8">
        <v>0</v>
      </c>
      <c r="H29" s="8">
        <f t="shared" si="2"/>
        <v>10</v>
      </c>
      <c r="I29" s="8">
        <v>0</v>
      </c>
      <c r="J29" s="8">
        <v>0</v>
      </c>
      <c r="K29" s="8">
        <v>10</v>
      </c>
      <c r="L29" s="8">
        <v>0</v>
      </c>
      <c r="M29" s="7">
        <f t="shared" si="3"/>
        <v>10</v>
      </c>
      <c r="N29" s="7">
        <v>0</v>
      </c>
      <c r="O29" s="7">
        <v>0</v>
      </c>
      <c r="P29" s="7">
        <v>10</v>
      </c>
      <c r="Q29" s="7">
        <v>0</v>
      </c>
      <c r="R29" s="11"/>
      <c r="S29" s="7" t="e">
        <f t="shared" si="0"/>
        <v>#DIV/0!</v>
      </c>
      <c r="T29" s="7" t="e">
        <f t="shared" si="0"/>
        <v>#DIV/0!</v>
      </c>
      <c r="U29" s="7">
        <f t="shared" si="0"/>
        <v>100</v>
      </c>
      <c r="V29" s="7" t="e">
        <f t="shared" si="0"/>
        <v>#DIV/0!</v>
      </c>
      <c r="W29" s="11"/>
    </row>
    <row r="30" spans="1:23" s="15" customFormat="1" ht="212.25" customHeight="1" x14ac:dyDescent="0.25">
      <c r="A30" s="17">
        <v>20</v>
      </c>
      <c r="B30" s="27" t="s">
        <v>47</v>
      </c>
      <c r="C30" s="7">
        <f t="shared" si="4"/>
        <v>199622.1</v>
      </c>
      <c r="D30" s="16">
        <v>143484.79999999999</v>
      </c>
      <c r="E30" s="16">
        <v>48540.9</v>
      </c>
      <c r="F30" s="16">
        <v>5759.2</v>
      </c>
      <c r="G30" s="16">
        <v>1837.2</v>
      </c>
      <c r="H30" s="8">
        <f>SUM(I30:L30)</f>
        <v>72515.100000000006</v>
      </c>
      <c r="I30" s="16">
        <v>61403.199999999997</v>
      </c>
      <c r="J30" s="16">
        <v>9175.2999999999993</v>
      </c>
      <c r="K30" s="16">
        <v>1626.6</v>
      </c>
      <c r="L30" s="16">
        <v>310</v>
      </c>
      <c r="M30" s="7">
        <f>SUM(N30:Q30)</f>
        <v>67531.100000000006</v>
      </c>
      <c r="N30" s="7">
        <v>57344.4</v>
      </c>
      <c r="O30" s="7">
        <v>8568.7000000000007</v>
      </c>
      <c r="P30" s="7">
        <v>1337.3</v>
      </c>
      <c r="Q30" s="7">
        <v>280.7</v>
      </c>
      <c r="R30" s="11" t="s">
        <v>48</v>
      </c>
      <c r="S30" s="17"/>
      <c r="T30" s="17"/>
      <c r="U30" s="17"/>
      <c r="V30" s="17"/>
      <c r="W30" s="11" t="s">
        <v>49</v>
      </c>
    </row>
    <row r="31" spans="1:23" s="15" customFormat="1" ht="224.25" customHeight="1" x14ac:dyDescent="0.25">
      <c r="A31" s="17">
        <v>21</v>
      </c>
      <c r="B31" s="27" t="s">
        <v>50</v>
      </c>
      <c r="C31" s="7">
        <f t="shared" si="4"/>
        <v>2105.4</v>
      </c>
      <c r="D31" s="7">
        <v>0</v>
      </c>
      <c r="E31" s="7">
        <v>0</v>
      </c>
      <c r="F31" s="8">
        <v>2105.4</v>
      </c>
      <c r="G31" s="7">
        <v>0</v>
      </c>
      <c r="H31" s="8">
        <f>SUM(I31:L31)</f>
        <v>1053.5999999999999</v>
      </c>
      <c r="I31" s="8">
        <v>0</v>
      </c>
      <c r="J31" s="8">
        <v>0</v>
      </c>
      <c r="K31" s="8">
        <v>1053.5999999999999</v>
      </c>
      <c r="L31" s="8">
        <v>0</v>
      </c>
      <c r="M31" s="7">
        <f>SUM(N31:Q31)</f>
        <v>827</v>
      </c>
      <c r="N31" s="7">
        <v>0</v>
      </c>
      <c r="O31" s="7">
        <v>0</v>
      </c>
      <c r="P31" s="7">
        <v>827</v>
      </c>
      <c r="Q31" s="7">
        <v>0</v>
      </c>
      <c r="R31" s="11"/>
      <c r="S31" s="7" t="e">
        <f>N31/I31*100</f>
        <v>#DIV/0!</v>
      </c>
      <c r="T31" s="7" t="e">
        <f>O31/J31*100</f>
        <v>#DIV/0!</v>
      </c>
      <c r="U31" s="7">
        <f>P31/K31*100</f>
        <v>78.492786636294625</v>
      </c>
      <c r="V31" s="7" t="e">
        <f>Q31/L31*100</f>
        <v>#DIV/0!</v>
      </c>
      <c r="W31" s="11"/>
    </row>
    <row r="32" spans="1:23" x14ac:dyDescent="0.25">
      <c r="A32" s="3"/>
      <c r="B32" s="3"/>
      <c r="C32" s="3"/>
      <c r="D32" s="3"/>
      <c r="E32" s="3"/>
      <c r="F32" s="3"/>
      <c r="G32" s="3"/>
      <c r="H32" s="18"/>
      <c r="I32" s="18"/>
      <c r="J32" s="18"/>
      <c r="K32" s="18"/>
      <c r="L32" s="18"/>
      <c r="M32" s="3"/>
      <c r="N32" s="3"/>
      <c r="O32" s="3"/>
      <c r="P32" s="3"/>
      <c r="Q32" s="3"/>
      <c r="R32" s="3"/>
      <c r="S32" s="3"/>
      <c r="T32" s="3"/>
      <c r="U32" s="3"/>
      <c r="V32" s="3"/>
      <c r="W32" s="3"/>
    </row>
    <row r="33" spans="1:23" s="9" customFormat="1" x14ac:dyDescent="0.25">
      <c r="A33" s="30" t="s">
        <v>51</v>
      </c>
      <c r="B33" s="30"/>
      <c r="C33" s="7">
        <f>SUM(D33:G33)</f>
        <v>16689468.799999999</v>
      </c>
      <c r="D33" s="7">
        <f t="shared" ref="D33:V33" si="5">SUM(D11:D31)</f>
        <v>2508111.899999999</v>
      </c>
      <c r="E33" s="7">
        <f t="shared" si="5"/>
        <v>8161146.7000000011</v>
      </c>
      <c r="F33" s="7">
        <f t="shared" si="5"/>
        <v>4826888.5</v>
      </c>
      <c r="G33" s="7">
        <f t="shared" si="5"/>
        <v>1193321.7</v>
      </c>
      <c r="H33" s="8">
        <f t="shared" si="5"/>
        <v>2318619.5000000009</v>
      </c>
      <c r="I33" s="8">
        <f t="shared" si="5"/>
        <v>209285.10000000003</v>
      </c>
      <c r="J33" s="8">
        <f t="shared" si="5"/>
        <v>1172112.5999999999</v>
      </c>
      <c r="K33" s="8">
        <f t="shared" si="5"/>
        <v>800230.89999999979</v>
      </c>
      <c r="L33" s="8">
        <f t="shared" si="5"/>
        <v>136990.9</v>
      </c>
      <c r="M33" s="7">
        <f t="shared" si="5"/>
        <v>2253411.6199999996</v>
      </c>
      <c r="N33" s="7">
        <f t="shared" si="5"/>
        <v>202133</v>
      </c>
      <c r="O33" s="7">
        <f t="shared" si="5"/>
        <v>1160647.2999999998</v>
      </c>
      <c r="P33" s="7">
        <f t="shared" si="5"/>
        <v>754927.72000000009</v>
      </c>
      <c r="Q33" s="7">
        <f t="shared" si="5"/>
        <v>135703.6</v>
      </c>
      <c r="R33" s="7">
        <f t="shared" si="5"/>
        <v>0</v>
      </c>
      <c r="S33" s="7" t="e">
        <f t="shared" si="5"/>
        <v>#DIV/0!</v>
      </c>
      <c r="T33" s="7" t="e">
        <f t="shared" si="5"/>
        <v>#DIV/0!</v>
      </c>
      <c r="U33" s="7">
        <f t="shared" si="5"/>
        <v>1768.7501466753727</v>
      </c>
      <c r="V33" s="7" t="e">
        <f t="shared" si="5"/>
        <v>#DIV/0!</v>
      </c>
      <c r="W33" s="3"/>
    </row>
    <row r="34" spans="1:23" s="9" customFormat="1" ht="8.25" customHeight="1" x14ac:dyDescent="0.25">
      <c r="A34" s="19"/>
      <c r="B34" s="19"/>
      <c r="C34" s="20"/>
      <c r="D34" s="20"/>
      <c r="E34" s="20"/>
      <c r="F34" s="20"/>
      <c r="G34" s="20"/>
      <c r="H34" s="21"/>
      <c r="I34" s="21"/>
      <c r="J34" s="21"/>
      <c r="K34" s="21"/>
      <c r="L34" s="21"/>
      <c r="M34" s="20"/>
      <c r="N34" s="20"/>
      <c r="O34" s="20"/>
      <c r="P34" s="20"/>
      <c r="Q34" s="20"/>
      <c r="R34" s="20"/>
      <c r="S34" s="20"/>
      <c r="T34" s="20"/>
      <c r="U34" s="20"/>
      <c r="V34" s="20"/>
      <c r="W34" s="1"/>
    </row>
  </sheetData>
  <mergeCells count="21">
    <mergeCell ref="A2:Q2"/>
    <mergeCell ref="A3:Q3"/>
    <mergeCell ref="A4:Q4"/>
    <mergeCell ref="A6:A9"/>
    <mergeCell ref="B6:B9"/>
    <mergeCell ref="C6:Q6"/>
    <mergeCell ref="N8:Q8"/>
    <mergeCell ref="R8:R9"/>
    <mergeCell ref="S8:V8"/>
    <mergeCell ref="A10:L10"/>
    <mergeCell ref="A33:B33"/>
    <mergeCell ref="W6:W9"/>
    <mergeCell ref="C7:G7"/>
    <mergeCell ref="H7:L7"/>
    <mergeCell ref="M7:Q7"/>
    <mergeCell ref="R7:V7"/>
    <mergeCell ref="C8:C9"/>
    <mergeCell ref="D8:G8"/>
    <mergeCell ref="H8:H9"/>
    <mergeCell ref="I8:L8"/>
    <mergeCell ref="M8:M9"/>
  </mergeCells>
  <pageMargins left="0.11811023622047245" right="0.11811023622047245" top="0.35433070866141736" bottom="0.35433070866141736" header="0.31496062992125984" footer="0.31496062992125984"/>
  <pageSetup paperSize="9" scale="41" orientation="landscape" r:id="rId1"/>
  <rowBreaks count="1" manualBreakCount="1">
    <brk id="24" max="2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2018 годов постановления</vt:lpstr>
      <vt:lpstr>'2018 годов постановления'!Заголовки_для_печати</vt:lpstr>
      <vt:lpstr>'2018 годов постановления'!Область_печати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ARM-7</dc:creator>
  <cp:lastModifiedBy>IRU-2</cp:lastModifiedBy>
  <cp:lastPrinted>2019-04-02T08:50:08Z</cp:lastPrinted>
  <dcterms:created xsi:type="dcterms:W3CDTF">2019-04-02T08:48:04Z</dcterms:created>
  <dcterms:modified xsi:type="dcterms:W3CDTF">2019-04-02T14:23:32Z</dcterms:modified>
</cp:coreProperties>
</file>