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19440" windowHeight="8445"/>
  </bookViews>
  <sheets>
    <sheet name="9 месяцев" sheetId="1" r:id="rId1"/>
  </sheets>
  <definedNames>
    <definedName name="_xlnm.Print_Titles" localSheetId="0">'9 месяцев'!$6:$6</definedName>
    <definedName name="_xlnm.Print_Area" localSheetId="0">'9 месяцев'!$A$1:$R$60</definedName>
  </definedNames>
  <calcPr calcId="124519"/>
</workbook>
</file>

<file path=xl/calcChain.xml><?xml version="1.0" encoding="utf-8"?>
<calcChain xmlns="http://schemas.openxmlformats.org/spreadsheetml/2006/main">
  <c r="M53" i="1"/>
  <c r="H53"/>
  <c r="M52"/>
  <c r="H52"/>
  <c r="M51"/>
  <c r="H51"/>
  <c r="Q50"/>
  <c r="P50"/>
  <c r="O50"/>
  <c r="N50"/>
  <c r="M50" s="1"/>
  <c r="L50"/>
  <c r="K50"/>
  <c r="J50"/>
  <c r="I50"/>
  <c r="H50" s="1"/>
  <c r="M49"/>
  <c r="H49"/>
  <c r="M48"/>
  <c r="H48"/>
  <c r="M47"/>
  <c r="H47"/>
  <c r="M46"/>
  <c r="H46"/>
  <c r="M45"/>
  <c r="H45"/>
  <c r="M44"/>
  <c r="H44"/>
  <c r="M43"/>
  <c r="H43"/>
  <c r="Q42"/>
  <c r="P42"/>
  <c r="O42"/>
  <c r="N42"/>
  <c r="M42" s="1"/>
  <c r="L42"/>
  <c r="K42"/>
  <c r="J42"/>
  <c r="I42"/>
  <c r="H42" s="1"/>
  <c r="M41"/>
  <c r="H41"/>
  <c r="Q40"/>
  <c r="Q39" s="1"/>
  <c r="Q58" s="1"/>
  <c r="P40"/>
  <c r="P39" s="1"/>
  <c r="P58" s="1"/>
  <c r="O40"/>
  <c r="O39" s="1"/>
  <c r="O58" s="1"/>
  <c r="N40"/>
  <c r="N39" s="1"/>
  <c r="L40"/>
  <c r="L39" s="1"/>
  <c r="L58" s="1"/>
  <c r="K40"/>
  <c r="K39" s="1"/>
  <c r="K58" s="1"/>
  <c r="J40"/>
  <c r="J39" s="1"/>
  <c r="J58" s="1"/>
  <c r="I40"/>
  <c r="H40" s="1"/>
  <c r="M38"/>
  <c r="H38"/>
  <c r="M37"/>
  <c r="H37"/>
  <c r="Q36"/>
  <c r="O36" s="1"/>
  <c r="M36" s="1"/>
  <c r="L36" s="1"/>
  <c r="P35"/>
  <c r="N35"/>
  <c r="M34"/>
  <c r="H34"/>
  <c r="M33"/>
  <c r="H33"/>
  <c r="M32"/>
  <c r="H32"/>
  <c r="M31"/>
  <c r="H31"/>
  <c r="Q30"/>
  <c r="P30"/>
  <c r="O30"/>
  <c r="N30"/>
  <c r="L30"/>
  <c r="K30"/>
  <c r="J30"/>
  <c r="I30"/>
  <c r="M29"/>
  <c r="H29"/>
  <c r="Q28"/>
  <c r="P28"/>
  <c r="O28"/>
  <c r="N28"/>
  <c r="L28"/>
  <c r="K28"/>
  <c r="J28"/>
  <c r="I28"/>
  <c r="M27"/>
  <c r="H27"/>
  <c r="Q26"/>
  <c r="P26"/>
  <c r="O26"/>
  <c r="N26"/>
  <c r="L26"/>
  <c r="K26"/>
  <c r="J26"/>
  <c r="I26"/>
  <c r="M25"/>
  <c r="H25"/>
  <c r="M24"/>
  <c r="H24"/>
  <c r="M23"/>
  <c r="H23"/>
  <c r="Q22"/>
  <c r="P22"/>
  <c r="O22"/>
  <c r="N22"/>
  <c r="L22"/>
  <c r="K22"/>
  <c r="J22"/>
  <c r="I22"/>
  <c r="M20"/>
  <c r="H20"/>
  <c r="M19"/>
  <c r="H19"/>
  <c r="Q18"/>
  <c r="P18"/>
  <c r="O18"/>
  <c r="N18"/>
  <c r="L18"/>
  <c r="K18"/>
  <c r="J18"/>
  <c r="I18"/>
  <c r="M17"/>
  <c r="H17"/>
  <c r="M16"/>
  <c r="H16"/>
  <c r="Q15"/>
  <c r="Q57" s="1"/>
  <c r="P15"/>
  <c r="P57" s="1"/>
  <c r="O15"/>
  <c r="O57" s="1"/>
  <c r="N15"/>
  <c r="L15"/>
  <c r="L57" s="1"/>
  <c r="K15"/>
  <c r="K57" s="1"/>
  <c r="J15"/>
  <c r="J57" s="1"/>
  <c r="I15"/>
  <c r="I57" s="1"/>
  <c r="M14"/>
  <c r="H14"/>
  <c r="M13"/>
  <c r="H13"/>
  <c r="M12"/>
  <c r="H12"/>
  <c r="M11"/>
  <c r="H11"/>
  <c r="M9"/>
  <c r="H9"/>
  <c r="Q8"/>
  <c r="Q56" s="1"/>
  <c r="P8"/>
  <c r="P56" s="1"/>
  <c r="O8"/>
  <c r="O56" s="1"/>
  <c r="N8"/>
  <c r="L8"/>
  <c r="L56" s="1"/>
  <c r="K8"/>
  <c r="K56" s="1"/>
  <c r="J8"/>
  <c r="J56" s="1"/>
  <c r="I8"/>
  <c r="I56" s="1"/>
  <c r="H18" l="1"/>
  <c r="H22"/>
  <c r="H28"/>
  <c r="Q35"/>
  <c r="I39"/>
  <c r="I58" s="1"/>
  <c r="H30"/>
  <c r="M30"/>
  <c r="N7"/>
  <c r="M15"/>
  <c r="Q21"/>
  <c r="Q55" s="1"/>
  <c r="K7"/>
  <c r="P21"/>
  <c r="P55" s="1"/>
  <c r="H26"/>
  <c r="M26"/>
  <c r="P7"/>
  <c r="I7"/>
  <c r="H8"/>
  <c r="J7"/>
  <c r="L7"/>
  <c r="O7"/>
  <c r="Q7"/>
  <c r="H56"/>
  <c r="M8"/>
  <c r="H15"/>
  <c r="M18"/>
  <c r="N21"/>
  <c r="N55" s="1"/>
  <c r="M22"/>
  <c r="M28"/>
  <c r="H39"/>
  <c r="M40"/>
  <c r="M39"/>
  <c r="H57"/>
  <c r="H58"/>
  <c r="K36"/>
  <c r="L35"/>
  <c r="L21" s="1"/>
  <c r="L55" s="1"/>
  <c r="N54"/>
  <c r="N56"/>
  <c r="M56" s="1"/>
  <c r="N57"/>
  <c r="M57" s="1"/>
  <c r="N58"/>
  <c r="M58" s="1"/>
  <c r="O35"/>
  <c r="O21" s="1"/>
  <c r="O55" s="1"/>
  <c r="Q54" l="1"/>
  <c r="P54"/>
  <c r="M7"/>
  <c r="H7"/>
  <c r="L54"/>
  <c r="M35"/>
  <c r="O54"/>
  <c r="K35"/>
  <c r="K21" s="1"/>
  <c r="J36"/>
  <c r="M55"/>
  <c r="M21"/>
  <c r="M54" l="1"/>
  <c r="K55"/>
  <c r="K54"/>
  <c r="I36"/>
  <c r="J35"/>
  <c r="J21" s="1"/>
  <c r="I35" l="1"/>
  <c r="H36"/>
  <c r="J55"/>
  <c r="J54"/>
  <c r="I21" l="1"/>
  <c r="H35"/>
  <c r="I55" l="1"/>
  <c r="H55" s="1"/>
  <c r="H21"/>
  <c r="I54"/>
  <c r="H54" s="1"/>
</calcChain>
</file>

<file path=xl/sharedStrings.xml><?xml version="1.0" encoding="utf-8"?>
<sst xmlns="http://schemas.openxmlformats.org/spreadsheetml/2006/main" count="293" uniqueCount="220">
  <si>
    <t>СВЕДЕНИЯ</t>
  </si>
  <si>
    <t>о выполнении основных мероприятий, мероприятий  муниципальной программы города Новошахтинска "Развитие экономики" и об исполнении плана реализации муниципальной программы  за 9 месяцев 2018 года</t>
  </si>
  <si>
    <t>№                  п/п</t>
  </si>
  <si>
    <t xml:space="preserve">Наименование  основного мероприятия, мероприятия программы 
</t>
  </si>
  <si>
    <t>Контрольное событие программы</t>
  </si>
  <si>
    <t>Результаты реализации  (краткое описание)</t>
  </si>
  <si>
    <t>Фактический срок реализации мероприятия</t>
  </si>
  <si>
    <t>Предусмотрено муниципальной программой на 2018 год</t>
  </si>
  <si>
    <t>Исполнено (кассовые расходы)</t>
  </si>
  <si>
    <t>Объемы неосвоенных средств и причины их не освоения. Анализ последствий нереализации (реализации не в полном объеме) основных мероприятий мероприятий</t>
  </si>
  <si>
    <t>запланированные</t>
  </si>
  <si>
    <t>достигнутые</t>
  </si>
  <si>
    <t>начала</t>
  </si>
  <si>
    <t>окончания</t>
  </si>
  <si>
    <t>всего</t>
  </si>
  <si>
    <t>федеральный бюджет</t>
  </si>
  <si>
    <t>областной бюджет</t>
  </si>
  <si>
    <t>бюджет города</t>
  </si>
  <si>
    <t>внебюджетные источники</t>
  </si>
  <si>
    <t>1.</t>
  </si>
  <si>
    <t>Создание благоприятных условий для привлечения инвестиций в город Новошахтинск</t>
  </si>
  <si>
    <t>1.1.</t>
  </si>
  <si>
    <t>Создание благоприятного хозяйственного климата и административной среды</t>
  </si>
  <si>
    <t>1.1.1.</t>
  </si>
  <si>
    <t>Корректировка документов стратегического и территориального планирования города Новошахтинска</t>
  </si>
  <si>
    <t>Внесение изменений в документы стратегического планирования города Новошахтинска</t>
  </si>
  <si>
    <t xml:space="preserve">январь </t>
  </si>
  <si>
    <t>декабрь</t>
  </si>
  <si>
    <t>1.1.2.</t>
  </si>
  <si>
    <t>Мониторинг и сопровождение документов территориального планирования и градостроительного зонирования</t>
  </si>
  <si>
    <t>Проведение анализа графических и текстовых материалов документов территориального планирования и градостроительного зонирования города Новошахтинска</t>
  </si>
  <si>
    <t>Приведение документов территориального планирования  города Новошахтинска в соответствие с документами территориального планирования регионального и федерального уровней</t>
  </si>
  <si>
    <t>1.1.3.</t>
  </si>
  <si>
    <t>Проведение оценки регулирующего воздействия  нормативных правовых актов, влияющих на привлечение инвестиций</t>
  </si>
  <si>
    <t>Проведение оценки регулирующего воздействия проектов нормативных правовых актов, затрагивающих вопросы осуществления инвестиционной деятельности по мере их подготовки</t>
  </si>
  <si>
    <t>Снижение административных барьеров при реализации инвестиционных проектов</t>
  </si>
  <si>
    <t>Финансирование не требуется</t>
  </si>
  <si>
    <t>1.1.4.</t>
  </si>
  <si>
    <t>Осуществление работы Совета по инвестициям при Администрации города Новошахтинска</t>
  </si>
  <si>
    <t>Проведение 12 заседаний Совета по инвестициям при Администрации города Новошахтинска</t>
  </si>
  <si>
    <t>Рассмотрение на заседаниях Совета по инвестициям при Администрации города Новошахтинска вопросов о реализации инвестиционной политики  и  инвестиционных проектов на территории города</t>
  </si>
  <si>
    <t>1.1.5.</t>
  </si>
  <si>
    <t>Организация сопровождения и мониторинг инвестиционных проектов, имеющих социально-экономическое значение для города</t>
  </si>
  <si>
    <t>Ведение реестра инвестиционных проектов города Новошахтинска и перечня приоритетных инвестиционных проектов города Новошахтинска</t>
  </si>
  <si>
    <t>Решение оперативных вопросов, возникающих в рамках реализации инвестиционных проектов</t>
  </si>
  <si>
    <t>1.2.</t>
  </si>
  <si>
    <t>Формирование экономических механизмов привлечения и поддержки инвестиций и финансовой инфраструктуры</t>
  </si>
  <si>
    <t>1.2.1.</t>
  </si>
  <si>
    <t>Проведение конкурса по отбору инвестиционных проектов, направленных на создание новых рабочих мест, в рамках реализации программы местного развития</t>
  </si>
  <si>
    <t>Оказание финансовой поддержки хозяйствующим субъектам в рамках реализации инвестиционных проектов</t>
  </si>
  <si>
    <t xml:space="preserve"> - </t>
  </si>
  <si>
    <t>По решению Наблюдательного совета при Администрации города</t>
  </si>
  <si>
    <t>В отчетном периоде  не было решения Наблюдательного совета о проведении конкурса</t>
  </si>
  <si>
    <t>1.2.2.</t>
  </si>
  <si>
    <t>Методическая и консультационная поддержка в рамках реализации инвестиционных проектов</t>
  </si>
  <si>
    <t>Оказание содействия инвесторам в получении государственной  поддержки</t>
  </si>
  <si>
    <t>Стимулирование  инвестиционной активности хозяйствующих субъектов посредством оказания содействия в получении государственной поддержки</t>
  </si>
  <si>
    <t>В отчетном периоде инвесторам в рамках сопровождения проектов разъяснялись условия возможного получения государственной  поддержки, инициаторам инвестиционных проектов в сфере торговли и промышленного производства,  направлена информация о  направлениях финансовой поддержки АО "Корпорация "МСП", также на официальном сайте Администрации города  размещен реестр мер поддержки, который поддерживается в актуальном состоянии.</t>
  </si>
  <si>
    <t>1.3.</t>
  </si>
  <si>
    <t>Обеспечение мероприятий, направленных на формирование благоприятного инвестиционного имиджа</t>
  </si>
  <si>
    <t>1.3.1.</t>
  </si>
  <si>
    <t xml:space="preserve"> Информирование бизнес-сообщества об инвестиционном потенциале города посредством средств массовой информации и официального сайта Администрации города Новошахтинска в сети Интернет</t>
  </si>
  <si>
    <t>Сопровождение и модификация раздела «Инвестиции» официального сайта Администрации города Новошахтинска  в сети Интернет</t>
  </si>
  <si>
    <t>Формирование благоприятного инвестиционного имиджа города</t>
  </si>
  <si>
    <t>На официальном сайте Администрации города  в актуальном состоянии поддерживается информационный блок "Инвестиции". Регулярно на  главной странице размещаются новостные материалы об инвестиционных событиях</t>
  </si>
  <si>
    <t>1.3.2.</t>
  </si>
  <si>
    <t>Участие муниципального образования «Город Новошахтинск» и предприятий города в выставочно-ярмарочных мероприятиях и форумах, направленных на повышение конкурентоспособности и инвестиционной привлекательности города Новошахтинска; подготовка  экспозиций и POST-материалов для участия в них</t>
  </si>
  <si>
    <t>Подготовка презентационных и информационных материалов об инвестиционном климате и инвестиционных проектах города; участие в региональных форумах и иных мероприятиях инвестиционной направленности  с целью привлечения инвесторов</t>
  </si>
  <si>
    <t>Демонстрация инвестиционного потенциала города в рамках участия в выставочно-ярмарочных мероприятиях</t>
  </si>
  <si>
    <t xml:space="preserve">Работы по обновлению план-схемы города Новошахтинска масштаба 1:10000 для создания актуальной картографической основы для обеспечения специальных и гражданских потребителей выполнены (Акт выполненных работ от 17.05.2018). </t>
  </si>
  <si>
    <t>2.</t>
  </si>
  <si>
    <t>Развитие субъектов малого и среднего предпринимательства  города Новошахтинска (далее – субъектов МСП)</t>
  </si>
  <si>
    <t>2.1.</t>
  </si>
  <si>
    <t>Расширение доступа субъектов МСП  к финансовым ресурсам</t>
  </si>
  <si>
    <t>2.1.1.</t>
  </si>
  <si>
    <r>
      <t xml:space="preserve">Предоставление займов субъектам МСП </t>
    </r>
    <r>
      <rPr>
        <sz val="12"/>
        <color indexed="8"/>
        <rFont val="Times New Roman"/>
        <family val="1"/>
        <charset val="204"/>
      </rPr>
      <t>Некоммерческой организацией – микрокредитной компанией «Новошахтинский муниципальный фонд поддержки малого предпринимательства» (далее – НОМКК «НМФПМП»)</t>
    </r>
  </si>
  <si>
    <t xml:space="preserve">Выдача займов субъектам МСП </t>
  </si>
  <si>
    <t>Обеспечение субъектов МСП финансовыми ресурсами</t>
  </si>
  <si>
    <t>2.1.2.</t>
  </si>
  <si>
    <t>Предоставление субсидий начинающим предпринимателям в целях возмещения части затрат по организации собственного дела, а именно, возмещения части арендных платежей, стоимости приобретенных основных средств, материалов, методической и справочной литературы, обучения сотрудников, программного обеспечения, услуг по его обновлению, услуг по получению патентов, свидетельств авторских прав, услуг на рекламу</t>
  </si>
  <si>
    <t>Проведение конкурса по отбору субъектов малого предпринимательства, претендующих на получение субсидии в целях возмещения части затрат на организацию собственного дела</t>
  </si>
  <si>
    <t>Принятие решения рабочей группой о признании победителями конкурсного отбора на предоставление субсидии начинающим предпринимателям в целях возмещения части затрат на организацию собственного дела</t>
  </si>
  <si>
    <t>Финансирование мероприятий в текущем году не предусмотрено</t>
  </si>
  <si>
    <t>Отсутствие ЛБО</t>
  </si>
  <si>
    <t>2.1.3.</t>
  </si>
  <si>
    <t>Предоставление субсидий  субъектам МСП в целях возмещения части затрат по лизинговым платежам, в том числе по первоначальному взносу</t>
  </si>
  <si>
    <t>Проведение конкурса по отбору субъектов МСП, претендующих на получение субсидии субъектам МСП в целях возмещения части затрат по лизинговым платежам, в том числе по первоначальному взносу</t>
  </si>
  <si>
    <t>Принятие решения рабочей группой о признании победителями конкурсного отбора на предоставление субсидии субъектам МСП в целях возмещения части затрат по лизинговым платежам, в том числе по первоначальному взносу</t>
  </si>
  <si>
    <t>2.2.</t>
  </si>
  <si>
    <t>Содействие развитию организаций, образующих инфраструктуру поддержки субъектов МСП</t>
  </si>
  <si>
    <t>2.2.1.</t>
  </si>
  <si>
    <r>
      <t xml:space="preserve">Предоставление имущественного взноса </t>
    </r>
    <r>
      <rPr>
        <sz val="12"/>
        <color indexed="8"/>
        <rFont val="Times New Roman"/>
        <family val="1"/>
        <charset val="204"/>
      </rPr>
      <t xml:space="preserve">НОМКК «НМФПМП» </t>
    </r>
    <r>
      <rPr>
        <sz val="12"/>
        <color indexed="8"/>
        <rFont val="Times New Roman"/>
        <family val="1"/>
        <charset val="204"/>
      </rPr>
      <t>для целей предоставления  заемных средств субъектам МСП</t>
    </r>
  </si>
  <si>
    <t>Заключение договора о предоставлении займа</t>
  </si>
  <si>
    <t>Увеличение кредитного портфеля НОМКК «НМФПМП», увеличение количества выдаваемых займов субъектам МСП</t>
  </si>
  <si>
    <t>2.3.</t>
  </si>
  <si>
    <t xml:space="preserve">Консультационное обеспечение субъектов МСП </t>
  </si>
  <si>
    <t>2.3.1.</t>
  </si>
  <si>
    <t>Оказание консультационных услуг субъектам МСП по вопросам  трудового законодательства, в области регулирования предпринимательской деятельности на потребительском рынке,  в том числе по телефонам «горячей линии»; консультирование субъектов МСП, безработных граждан, желающих открыть собственное дело, по вопросам открытия и ведения предпринимательской деятельности, а также по вопросам оказания государственной поддержки в целях развития предпринимательской деятельности</t>
  </si>
  <si>
    <t>Консультация</t>
  </si>
  <si>
    <t xml:space="preserve">Расширение доступа субъектов МСП к консультационным услугам </t>
  </si>
  <si>
    <t>2.4.</t>
  </si>
  <si>
    <t>Развитие молодежного предпринимательства</t>
  </si>
  <si>
    <t>2.4.1.</t>
  </si>
  <si>
    <t>Организация участия субъектов МСП в молодежных  образовательных программах, проводимых Правительством Ростовской области  в области подготовки, переподготовки и повышения квалификации кадров субъектов МСП,  в конференциях, форумах, семинарах, «круглых столах», мастер-классах, тренингах по вопросам, связанным с ведением и развитием предпринимательской деятельности, повышением управленческих качеств и предпринимательской инициативы молодежи</t>
  </si>
  <si>
    <t>Участие субъектов МСП в проводимых мероприятиях</t>
  </si>
  <si>
    <t>Расширение доступа субъектов МСП к образовательным услугам</t>
  </si>
  <si>
    <t xml:space="preserve">Индивидуальные предприниматели города активно принимали участия  в мероприятиях, проводимых Правительством Ростовской области.                                                                                          27 февраля 2018 года пять субъектов малого и среднего предпринимательства приняли участие в семинаре «Участие субъектов малого и среднего предпринимательства в закупках отдельных видов юридических лиц по «Федеральному закону № 223-ФЗ».                                                                                                  30 марта 2018 года два предпринимателя приняли участиев  ХХI Международном фестивале туризма «Мир без границ».                                           18 мая 2018 года в Фестивале молодежного предпринимательства Ростовской области приняли участие более пяти предпринимателей города.
22 мая 2018 года два предпринимателя  приняли участие в Бизнес-Форуме 2018: «Новые возможности».                                         22 мая 2018 года более пяти  субъектов малого и среднего предпринимательства приняли участие в семинаре «Доступное финансирование проектов субъектов малого и среднего предпринимательства». </t>
  </si>
  <si>
    <t>2.4.2.</t>
  </si>
  <si>
    <t>Изучение основ предпринимательской деятельности обучающимися общеобразовательных школ  и проведение городских  олимпиад, конкурсов по направлению «молодежное предпринимательство» и организация участия в них обучающихся общеобразовательных организаций  с целью развития предпринимательских навыков и компетенции у детей и подростков в школах среди старшеклассников</t>
  </si>
  <si>
    <t>Проведение семинаров, форумов среди обучающихся образовательных организаций и студентов высших учебных организаций по вопросам предпринимательской деятельности</t>
  </si>
  <si>
    <t xml:space="preserve">Повышение популярности предпринимательской деятельности среди  молодежи,  создание предпринимательской среды </t>
  </si>
  <si>
    <t xml:space="preserve">В рамках празднования 
Дня российского предпринимательства
Проведены открытые уроки, олимпиады, конкурсы по направлению «молодежное предпринимательство» (17 мероприятий). </t>
  </si>
  <si>
    <t>2.4.3.</t>
  </si>
  <si>
    <t>Содействие прохождению трудовой практики, а также временной занятости обучающейся молодежи на предприятиях субъектов МСП</t>
  </si>
  <si>
    <t xml:space="preserve">Прохождение трудовой практики, временная занятость молодежи на предприятиях субъектов МСП </t>
  </si>
  <si>
    <t>Приобретение молодежью опыта и навыков, необходимых для ведения предпринимательской деятельности</t>
  </si>
  <si>
    <t>не требует финансирования</t>
  </si>
  <si>
    <t>2.4.4.</t>
  </si>
  <si>
    <t>Тестирование и консультирование безработных граждан, обучающихся 9, 11 классов, студентов колледжа и высших учебных организаций на выявление способностей и инициативы по ведению предпринимательской деятельности</t>
  </si>
  <si>
    <t>Тестирование и консультирование, выявление способностей и инициативы по ведению предпринимательской деятельности</t>
  </si>
  <si>
    <t>Привлечение внимания молодежи и безработных граждан к предпринимательской деятельности</t>
  </si>
  <si>
    <t>2.5.</t>
  </si>
  <si>
    <t>Пропаганда и популяризация предпринимательской деятельности</t>
  </si>
  <si>
    <t>2.5.1.</t>
  </si>
  <si>
    <t>Организация и  проведение городских выставок товаропроизводителей; ярмарок с участием субъектов МСП</t>
  </si>
  <si>
    <t>Проведение городских выставок, ярмарок с участием субъектов МСП</t>
  </si>
  <si>
    <t>Увеличение рынка сбыта продукции местных товаропроизводителей</t>
  </si>
  <si>
    <t>2.5.2.</t>
  </si>
  <si>
    <t xml:space="preserve">Организация проведения конкурсов в сфере предпринимательства  </t>
  </si>
  <si>
    <t>Проведение конкурсов в сфере предпринимательства</t>
  </si>
  <si>
    <t>Повышение социального статуса предпринимательской деятельности</t>
  </si>
  <si>
    <t>2.5.3.</t>
  </si>
  <si>
    <t>Освещение в СМИ успешного опыта ведения предпринимательской деятельности</t>
  </si>
  <si>
    <t>Освещение в СМИ  успешного опыта предпринимательской деятельности</t>
  </si>
  <si>
    <t>Привлечение внимания  общественности к предпринимательской деятельности</t>
  </si>
  <si>
    <t>3.</t>
  </si>
  <si>
    <t xml:space="preserve">Защита прав потребителей в городе Новошахтинске </t>
  </si>
  <si>
    <t>3.1.</t>
  </si>
  <si>
    <t>Укрепление системы защиты прав потребителей на территории города</t>
  </si>
  <si>
    <t>3.1.1.</t>
  </si>
  <si>
    <r>
      <t>Организация и осуществление приема жалоб потребителей в муниципальном бюджетном учреждении города Новошахтинска «Многофункциональный центр предоставления государственных и муниципальных услуг»</t>
    </r>
    <r>
      <rPr>
        <sz val="14"/>
        <color indexed="8"/>
        <rFont val="Times New Roman"/>
        <family val="1"/>
        <charset val="204"/>
      </rPr>
      <t xml:space="preserve"> (далее – МФЦ)</t>
    </r>
  </si>
  <si>
    <t>Утверждение административного регламента муниципальной услуги «Прием и рассмотрение жалоб пот-ребителей товаров (работ, услуг), консультирование их по вопросам защиты прав потребителей»</t>
  </si>
  <si>
    <t>Доступность в получении консультационной помощи потребителям по вопросам защиты их прав</t>
  </si>
  <si>
    <t xml:space="preserve">Отделом потребительского рынка Администрации города  разработано и утверждено постановление Администрации города от 18.05.2018 № 439«Об утверждении административного регламента предоставления муниципальной услуги Администрацией города Новошахтинска «Прием и рассмотрение жалоб потребителей товаров (работ, услуг), консультирование их по вопросам защиты прав потребителей» </t>
  </si>
  <si>
    <t>3.2.</t>
  </si>
  <si>
    <t>Информационное обеспечение потребителей. Просвещение и популяризация вопросов защиты прав потребителей</t>
  </si>
  <si>
    <t>3.2.1.</t>
  </si>
  <si>
    <t>Проведение конкурсов, акций, викторин по направлению «Защита прав потребителей» среди граждан города, обучающихся образовательных организаций города</t>
  </si>
  <si>
    <t>Проведение акции «Узнай свои права»</t>
  </si>
  <si>
    <t xml:space="preserve">Повышение уровня правовой грамотности и информированности населения в вопросах защиты прав потребителей </t>
  </si>
  <si>
    <t>В помещении МФЦ 15.03.2018 проведена акция «Consumer Consulting – Узнай свои права!», во время которой оказывалась бесплатная консультационная помощь в отношении защиты своих прав в сфере торговли и общественного питания.</t>
  </si>
  <si>
    <t>март</t>
  </si>
  <si>
    <t xml:space="preserve">Проведение конкурса «Защита прав потребителей глазами молодого поколения»
</t>
  </si>
  <si>
    <t xml:space="preserve">Привлечение внимания молодежи города к изучению потребительских прав  </t>
  </si>
  <si>
    <t xml:space="preserve">В период с 15.03.2018 по 30.04.2018 проведен конкурс среди обучающихся образовательных организаций города. Победителю и призерам конкурса вручены дипломы и памятные подарки. </t>
  </si>
  <si>
    <t xml:space="preserve">март </t>
  </si>
  <si>
    <t>апрель</t>
  </si>
  <si>
    <t>Проведение акции «Школа ЖКХ»</t>
  </si>
  <si>
    <t xml:space="preserve">Повышение уровня правовой грамотности и информированности населения в вопросах защиты прав потребителей при получении транспортных услуг </t>
  </si>
  <si>
    <t>В раках акции осуществлялось информирование граждан по вопросам ЖКХ путем проведения собраний с собственниками жилых помещений многокрватирных домов о содержании общего имущества, в период с 01.06.2018 по  30.06.2018 размещены информационные листовки на информационных досках многоквартирных домов.</t>
  </si>
  <si>
    <t>июнь</t>
  </si>
  <si>
    <t xml:space="preserve">Проведение акции «Карты моего бюджета»
</t>
  </si>
  <si>
    <t>Повышение уровня финансовой грамотности населения города</t>
  </si>
  <si>
    <t>В центре города в районе библиотеки им А.М. Горького 22.06.2018 специалистами отдела потребительского рынка Администрации города распространено 118 буклетов «Банковская карта», в которых прописаны основные различия банковских карт, рекомендации по их безопасному пользованию</t>
  </si>
  <si>
    <t>Проведение конкурса «Товары Дона. Символ качества»</t>
  </si>
  <si>
    <t xml:space="preserve">Формирование у детей дошкольного возраста регионального потребительского патриотизма  </t>
  </si>
  <si>
    <t xml:space="preserve"> -</t>
  </si>
  <si>
    <t>срок исполнения III квартал</t>
  </si>
  <si>
    <t xml:space="preserve">Проведение конкурса «Потребителей права нужно знать как дважды два» </t>
  </si>
  <si>
    <t xml:space="preserve">Привлечение внимания обучающихся образовательных организаций города к изучению потребительских прав  </t>
  </si>
  <si>
    <t xml:space="preserve">срок исполнения IV  квартал </t>
  </si>
  <si>
    <t>3.2.2.</t>
  </si>
  <si>
    <t>Распространение и издание для потребителей информационно-справочных  материалов  по вопросам  защиты  прав потребителей  в  различных  сферах экономической деятельности</t>
  </si>
  <si>
    <t>Распространение для потребителей информационно-справочных материалов по вопросам защиты прав потребителей</t>
  </si>
  <si>
    <t>На открытых уроках по защите прав потребителей в школах города распространена 624 листовки, во время проведения акции «Consumer Consulting – Узнай свои права!» в МФЦ - 38 листовок, во время проведения акции ко Всемирному дню защиты прав потребителей в ТРЦ "Новошахтинск MALL" - 26 листовок, акция "Школа ЖКХ" - 150 листовок,  акция «Карты моего бюджета» - 118 буклетов, путем личного приема - 94 листовки</t>
  </si>
  <si>
    <t>3.3.</t>
  </si>
  <si>
    <t>Профилактика правонарушений в сфере защиты прав потребителей</t>
  </si>
  <si>
    <t>3.3.1.</t>
  </si>
  <si>
    <t>Проведение социологических опросов среди потребителей, представителей хозяйствующих субъектов города по вопросам защиты прав потребителей в различных сферах деятельности</t>
  </si>
  <si>
    <t xml:space="preserve">Проведение социологических опросов среди населения города </t>
  </si>
  <si>
    <t>Получение информации об уровне правовой грамотности населения города в различных сферах потребительского рынка</t>
  </si>
  <si>
    <t>срок исполнения  III квартал</t>
  </si>
  <si>
    <t>3.3.2.</t>
  </si>
  <si>
    <t>Распространение и издание для предприятий и индивидуальных предпринимателей информационных  материалов  по вопросам  обеспечения соблюдения  защиты  прав потребителям в различных  сферах деятельности</t>
  </si>
  <si>
    <t>Распространение информационно-справочных материалов для хозяйствующих субъектов, осуществляющих деятельность на потребительском рынке города</t>
  </si>
  <si>
    <t>Повышение правовой грамотности хозяйствующих субъектов, работающих на потребительском рынке города</t>
  </si>
  <si>
    <t>На совещаниях с хозяйствующими субъектами распространено 355 листовок по требованиям законодательства в сфере жилищно-коммунальных услуг, платных медицинских услуг, услуг торговли и общественного питания</t>
  </si>
  <si>
    <t>3.3.3.</t>
  </si>
  <si>
    <t>Проведение конкурсов, акций, викторин для стимулирования добросовестной конкуренции среди предприятий города по стимулированию к изучению и соблюдению потребительского законодательства</t>
  </si>
  <si>
    <t>Проведение рейтингового конкурса «Доверие потребителей»</t>
  </si>
  <si>
    <t>Развитие конкуренции среди предприятий города и повышение качества предоставляемых товаров и услуг</t>
  </si>
  <si>
    <t>4.</t>
  </si>
  <si>
    <t>Итого по программе</t>
  </si>
  <si>
    <t>4.1.</t>
  </si>
  <si>
    <t xml:space="preserve">Отдел экономики Администрации города </t>
  </si>
  <si>
    <t>4.2.</t>
  </si>
  <si>
    <t xml:space="preserve">Сектор перспективного развития Администрации города </t>
  </si>
  <si>
    <t>4.3.</t>
  </si>
  <si>
    <t>НОМКК «НМФПМП»</t>
  </si>
  <si>
    <t>4.4.</t>
  </si>
  <si>
    <t>Отдел потребительского рынка Администрации города</t>
  </si>
  <si>
    <t xml:space="preserve">Начальник отдела экономики </t>
  </si>
  <si>
    <t>В.В. Воронина</t>
  </si>
  <si>
    <t xml:space="preserve">В соответствии с распоряжением Администрации города от 26.02.2018 № 37 "О разработке Стратегии социально-эконо-мического развития города Новошахтинска до 2030 года и плана мероприятий по реализации Стратегии социально-экономического развития города Новошахтинска до 2030 года" утвержден план мероприятий ("дорожная карта")   по  разработке  Стратегии социально-экономического развития города Новошахтинска до 2030 года и плана мероприятий по реализации  Стратегии социально-экономического развития города Новошахтинска  до 2030 года, созданы 4 рабочие группы по основным направлениям. В рамках первого этапа был подготовлен сводный стратегический анализ и проведены опросы населения, включая бизнес-сообщество. В настоящее время завершается работа по формированию проекта стратегии социально-экономического развития города Новошахтинска до 2030 года. </t>
  </si>
  <si>
    <t>В отчетном периоде проведено 9 заседаний Совета по инвестициям при Администрации города Новошахтинска.</t>
  </si>
  <si>
    <t xml:space="preserve">По итогам отчетного периода в перечень инвестиционных проектов, находящихся на личном контроле Мэра города Новошахтинска включены 6 инвестиционных проектов с совокупным объемом 1 583 млн. руб.
</t>
  </si>
  <si>
    <r>
      <t>Процедура по оценке регулирующего воздействия проведена в отношении 14</t>
    </r>
    <r>
      <rPr>
        <sz val="14"/>
        <color rgb="FFFF0000"/>
        <rFont val="Times New Roman"/>
        <family val="1"/>
        <charset val="204"/>
      </rPr>
      <t xml:space="preserve"> </t>
    </r>
    <r>
      <rPr>
        <sz val="14"/>
        <rFont val="Times New Roman"/>
        <family val="1"/>
        <charset val="204"/>
      </rPr>
      <t xml:space="preserve">проектов муниципальных нормативных правовых актов (далее – НПА). 
Экспертизу прошли десять НПА. 
</t>
    </r>
  </si>
  <si>
    <t>Выдано 13 займов на сумму 23 400 тыс. руб.</t>
  </si>
  <si>
    <t>Заключено 13 договоров с предприятиями МСП «Об организации временного трудоустройства несовершеннолетних граждан в возрасте от 14 до 18 лет в свободное от учебы время»,  по которым  трудоустроено 33 подростка</t>
  </si>
  <si>
    <t xml:space="preserve">Тестирование и консультирование на выявление способностей и инициативы по ведению предпринимательской деятельности прошли 20 безработных граждан.П рофориентационная работа с обучающимися ведется в соответствии с Планом мероприятий по развитию системы профессиональной ориентации и общественно полезной деятельностью города Новошахтинска на 2017-2018 учебный год. 
20.09.2018  в Единый день профессий на базе ЮФУ проведена деловая игра «Бизнес-идея», в которой приняли участие 53 студента.
</t>
  </si>
  <si>
    <t xml:space="preserve">Организовано 13 ярмарок с предоставлением 370 торговых мест.                                                                                                                                                                         Кроме того 16.06.2018 проведена выставка - автопробег "Народный тест-драйв".
</t>
  </si>
  <si>
    <t xml:space="preserve">Отделом экономики Администрации города  разработано и утверждено постановление Администрации города  от 16.03.2018 № 184 «О проведении конкурса «Лучшее промышленное предприятие города Новошахтинска».
С 9 по 27 апреля 2018 года осуществлялся прием документов на участие в конкурсе.  Однако в связи с отсутствием заявок конкурс не состоялся.                             Отделом экономики Администрации города разработано и утверждено постановление Администрации города от 21.09.2018 № 908 "О проведении конкурса "Свое дело". 
</t>
  </si>
  <si>
    <t xml:space="preserve">С целью повышения привлекательности предпринимательской деятельности в Новошахтинской городской общественно-политической газете «Знамя шахтера» в подрубриках «Отраслевые темы», и «Взгляд на экономику», размещено более 27 статей по вопросам развития малого предпринимательства </t>
  </si>
  <si>
    <t>В период с 16.07.2018 по 31.08.2018 проведен творческий конкурс «Товары Дона. Символ качества» среди воспитанников дошкольных образовательных учреждений города. Победителям и призерам конкурса вручены дипломы и памятные подарки.</t>
  </si>
  <si>
    <t>На официальном сайте Администрации города 25.09.2018 стартовал опрос жителей многоквартирных домов по качеству жилищно-коммунальных услуг, который продлится до 31.10.2018.</t>
  </si>
  <si>
    <t>срок исполнения  IV квартал</t>
  </si>
  <si>
    <t>июль</t>
  </si>
  <si>
    <t>август</t>
  </si>
  <si>
    <t xml:space="preserve">Отделом экономики Администрации города оказано 85 консультаций; 
отделом потребительского рынка Администрации города оказано 118 консультаций в области защиты прав потребителей, в том числе 38 субъектам МСП – по телефону «горячей линии» 2 20 79;
отделом по труду Администрации города проведены консультации по вопросам соблюдения трудового законодательства РФ 71 субъектам МСП, в том числе 11 – по телефону «горячей линии» 2 41 74;                                                                                          В ГКУ РО «Центр занятости населения города Новошахтинска»  20 безработных граждан, получили консультации по вопросам открытия и ведения предпринимательской деятельности из них:
11 безработных граждан зарегистрировались в качестве индивидуального предпринимателя, в том числе шести безработным гражданам оказана финансовая помощь на подготовку документов и  с 1 безработным гражданином заключен договор о предоставлении единовременной финансовой помощи при государственной регистрации в качестве юридического лица, индивидуального предпринимателя либо крестьянского (фермерского хозяйства)
</t>
  </si>
  <si>
    <t xml:space="preserve"> Выполнен 1 этап работ по  муниципальному контракту № 1 от 09.01.2018 - проведен анализ изменений имеющейся нормативной базы федерального, регионального и местного уровня, с целью подготовки внесения изменений в генеральный план и правила землепользования и застройки.</t>
  </si>
</sst>
</file>

<file path=xl/styles.xml><?xml version="1.0" encoding="utf-8"?>
<styleSheet xmlns="http://schemas.openxmlformats.org/spreadsheetml/2006/main">
  <numFmts count="1">
    <numFmt numFmtId="164" formatCode="#,##0.0"/>
  </numFmts>
  <fonts count="12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6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sz val="14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2"/>
      <name val="Arial"/>
      <family val="2"/>
      <charset val="204"/>
    </font>
    <font>
      <sz val="14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2" fillId="0" borderId="0" xfId="0" applyFont="1" applyFill="1" applyAlignment="1">
      <alignment vertical="top" wrapText="1"/>
    </xf>
    <xf numFmtId="0" fontId="1" fillId="0" borderId="0" xfId="0" applyFont="1" applyFill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center" textRotation="90" wrapText="1"/>
    </xf>
    <xf numFmtId="0" fontId="1" fillId="0" borderId="1" xfId="0" applyFont="1" applyFill="1" applyBorder="1" applyAlignment="1">
      <alignment horizontal="center" textRotation="90" wrapText="1"/>
    </xf>
    <xf numFmtId="0" fontId="3" fillId="0" borderId="0" xfId="0" applyFont="1" applyFill="1" applyAlignment="1">
      <alignment horizontal="center" vertical="top" wrapText="1"/>
    </xf>
    <xf numFmtId="164" fontId="1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1" fillId="0" borderId="3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vertical="top" wrapText="1"/>
    </xf>
    <xf numFmtId="0" fontId="1" fillId="0" borderId="3" xfId="0" applyFont="1" applyFill="1" applyBorder="1" applyAlignment="1">
      <alignment horizontal="left" vertical="top" wrapText="1"/>
    </xf>
    <xf numFmtId="14" fontId="1" fillId="0" borderId="5" xfId="0" applyNumberFormat="1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vertical="top" wrapText="1"/>
    </xf>
    <xf numFmtId="0" fontId="1" fillId="0" borderId="5" xfId="0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vertical="top" wrapText="1"/>
    </xf>
    <xf numFmtId="164" fontId="4" fillId="0" borderId="1" xfId="0" applyNumberFormat="1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vertical="top" wrapText="1"/>
    </xf>
    <xf numFmtId="0" fontId="6" fillId="0" borderId="1" xfId="0" applyFont="1" applyFill="1" applyBorder="1" applyAlignment="1">
      <alignment horizontal="left" vertical="top" wrapText="1"/>
    </xf>
    <xf numFmtId="0" fontId="10" fillId="0" borderId="0" xfId="0" applyFont="1" applyFill="1" applyAlignment="1">
      <alignment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 vertical="top" wrapText="1"/>
    </xf>
    <xf numFmtId="0" fontId="11" fillId="0" borderId="1" xfId="0" applyFont="1" applyFill="1" applyBorder="1" applyAlignment="1">
      <alignment vertical="top" wrapText="1"/>
    </xf>
    <xf numFmtId="14" fontId="1" fillId="0" borderId="1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Fill="1" applyAlignment="1">
      <alignment horizontal="left" vertical="top" wrapText="1"/>
    </xf>
    <xf numFmtId="0" fontId="1" fillId="0" borderId="0" xfId="0" applyNumberFormat="1" applyFont="1" applyFill="1" applyAlignment="1">
      <alignment horizontal="center" vertical="top" wrapText="1"/>
    </xf>
    <xf numFmtId="0" fontId="1" fillId="0" borderId="0" xfId="0" applyFont="1" applyFill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2" borderId="5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left" vertical="top" wrapText="1"/>
    </xf>
    <xf numFmtId="0" fontId="6" fillId="0" borderId="4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4" fillId="0" borderId="5" xfId="0" applyFont="1" applyFill="1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1" fillId="0" borderId="5" xfId="0" applyFont="1" applyFill="1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1" fillId="0" borderId="5" xfId="0" applyFont="1" applyFill="1" applyBorder="1" applyAlignment="1">
      <alignment vertical="top" wrapText="1"/>
    </xf>
    <xf numFmtId="0" fontId="1" fillId="0" borderId="0" xfId="0" applyNumberFormat="1" applyFont="1" applyFill="1" applyAlignment="1">
      <alignment horizontal="center" vertical="top" wrapText="1"/>
    </xf>
    <xf numFmtId="0" fontId="1" fillId="0" borderId="0" xfId="0" applyFont="1" applyFill="1" applyAlignment="1">
      <alignment vertical="top" wrapText="1"/>
    </xf>
    <xf numFmtId="0" fontId="4" fillId="0" borderId="2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164" fontId="1" fillId="0" borderId="5" xfId="0" applyNumberFormat="1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0"/>
  <sheetViews>
    <sheetView tabSelected="1" view="pageBreakPreview" zoomScale="75" zoomScaleNormal="55" zoomScaleSheetLayoutView="75" workbookViewId="0">
      <pane xSplit="2" ySplit="6" topLeftCell="C53" activePane="bottomRight" state="frozen"/>
      <selection pane="topRight" activeCell="C1" sqref="C1"/>
      <selection pane="bottomLeft" activeCell="A7" sqref="A7"/>
      <selection pane="bottomRight" activeCell="E12" sqref="E12"/>
    </sheetView>
  </sheetViews>
  <sheetFormatPr defaultRowHeight="5.65" customHeight="1"/>
  <cols>
    <col min="1" max="1" width="8.140625" style="2" customWidth="1"/>
    <col min="2" max="2" width="39.28515625" style="2" customWidth="1"/>
    <col min="3" max="3" width="36.85546875" style="2" customWidth="1"/>
    <col min="4" max="4" width="38.42578125" style="2" customWidth="1"/>
    <col min="5" max="5" width="69" style="2" customWidth="1"/>
    <col min="6" max="7" width="11" style="2" customWidth="1"/>
    <col min="8" max="8" width="12.28515625" style="2" customWidth="1"/>
    <col min="9" max="9" width="10.42578125" style="2" bestFit="1" customWidth="1"/>
    <col min="10" max="10" width="4.85546875" style="2" bestFit="1" customWidth="1"/>
    <col min="11" max="11" width="10.28515625" style="2" customWidth="1"/>
    <col min="12" max="12" width="12.7109375" style="2" customWidth="1"/>
    <col min="13" max="13" width="13" style="2" customWidth="1"/>
    <col min="14" max="15" width="4.85546875" style="2" bestFit="1" customWidth="1"/>
    <col min="16" max="16" width="12.7109375" style="2" customWidth="1"/>
    <col min="17" max="17" width="12.42578125" style="2" customWidth="1"/>
    <col min="18" max="18" width="22.28515625" style="2" customWidth="1"/>
    <col min="19" max="16384" width="9.140625" style="3"/>
  </cols>
  <sheetData>
    <row r="1" spans="1:18" s="1" customFormat="1" ht="20.25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</row>
    <row r="2" spans="1:18" s="1" customFormat="1" ht="20.25" customHeight="1">
      <c r="A2" s="41" t="s">
        <v>1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</row>
    <row r="3" spans="1:18" ht="12" customHeight="1"/>
    <row r="4" spans="1:18" ht="38.25" customHeight="1">
      <c r="A4" s="42" t="s">
        <v>2</v>
      </c>
      <c r="B4" s="42" t="s">
        <v>3</v>
      </c>
      <c r="C4" s="42" t="s">
        <v>4</v>
      </c>
      <c r="D4" s="43" t="s">
        <v>5</v>
      </c>
      <c r="E4" s="44"/>
      <c r="F4" s="43" t="s">
        <v>6</v>
      </c>
      <c r="G4" s="44"/>
      <c r="H4" s="42" t="s">
        <v>7</v>
      </c>
      <c r="I4" s="42"/>
      <c r="J4" s="42"/>
      <c r="K4" s="42"/>
      <c r="L4" s="42"/>
      <c r="M4" s="43" t="s">
        <v>8</v>
      </c>
      <c r="N4" s="45"/>
      <c r="O4" s="45"/>
      <c r="P4" s="45"/>
      <c r="Q4" s="44"/>
      <c r="R4" s="42" t="s">
        <v>9</v>
      </c>
    </row>
    <row r="5" spans="1:18" ht="149.25" customHeight="1">
      <c r="A5" s="42"/>
      <c r="B5" s="42"/>
      <c r="C5" s="42"/>
      <c r="D5" s="4" t="s">
        <v>10</v>
      </c>
      <c r="E5" s="4" t="s">
        <v>11</v>
      </c>
      <c r="F5" s="5" t="s">
        <v>12</v>
      </c>
      <c r="G5" s="5" t="s">
        <v>13</v>
      </c>
      <c r="H5" s="4" t="s">
        <v>14</v>
      </c>
      <c r="I5" s="6" t="s">
        <v>15</v>
      </c>
      <c r="J5" s="6" t="s">
        <v>16</v>
      </c>
      <c r="K5" s="6" t="s">
        <v>17</v>
      </c>
      <c r="L5" s="6" t="s">
        <v>18</v>
      </c>
      <c r="M5" s="4" t="s">
        <v>14</v>
      </c>
      <c r="N5" s="6" t="s">
        <v>15</v>
      </c>
      <c r="O5" s="6" t="s">
        <v>16</v>
      </c>
      <c r="P5" s="6" t="s">
        <v>17</v>
      </c>
      <c r="Q5" s="6" t="s">
        <v>18</v>
      </c>
      <c r="R5" s="42"/>
    </row>
    <row r="6" spans="1:18" s="7" customFormat="1" ht="17.25" customHeight="1">
      <c r="A6" s="4">
        <v>1</v>
      </c>
      <c r="B6" s="4">
        <v>2</v>
      </c>
      <c r="C6" s="4">
        <v>3</v>
      </c>
      <c r="D6" s="4">
        <v>4</v>
      </c>
      <c r="E6" s="4">
        <v>5</v>
      </c>
      <c r="F6" s="4">
        <v>6</v>
      </c>
      <c r="G6" s="4">
        <v>7</v>
      </c>
      <c r="H6" s="4">
        <v>8</v>
      </c>
      <c r="I6" s="4">
        <v>9</v>
      </c>
      <c r="J6" s="4">
        <v>10</v>
      </c>
      <c r="K6" s="4">
        <v>11</v>
      </c>
      <c r="L6" s="4">
        <v>12</v>
      </c>
      <c r="M6" s="4">
        <v>13</v>
      </c>
      <c r="N6" s="4">
        <v>14</v>
      </c>
      <c r="O6" s="4">
        <v>15</v>
      </c>
      <c r="P6" s="4">
        <v>16</v>
      </c>
      <c r="Q6" s="4">
        <v>17</v>
      </c>
      <c r="R6" s="4">
        <v>18</v>
      </c>
    </row>
    <row r="7" spans="1:18" ht="28.5" customHeight="1">
      <c r="A7" s="4" t="s">
        <v>19</v>
      </c>
      <c r="B7" s="46" t="s">
        <v>20</v>
      </c>
      <c r="C7" s="47"/>
      <c r="D7" s="47"/>
      <c r="E7" s="47"/>
      <c r="F7" s="47"/>
      <c r="G7" s="48"/>
      <c r="H7" s="8">
        <f t="shared" ref="H7:H27" si="0">SUM(I7:L7)</f>
        <v>2343</v>
      </c>
      <c r="I7" s="8">
        <f>I8+I15+I18</f>
        <v>0</v>
      </c>
      <c r="J7" s="8">
        <f>J8+J15+J18</f>
        <v>0</v>
      </c>
      <c r="K7" s="8">
        <f>K8+K15+K18</f>
        <v>273</v>
      </c>
      <c r="L7" s="8">
        <f>L8+L15+L18</f>
        <v>2070</v>
      </c>
      <c r="M7" s="8">
        <f>SUM(N7:Q7)</f>
        <v>264</v>
      </c>
      <c r="N7" s="8">
        <f>N8+N15+N18</f>
        <v>0</v>
      </c>
      <c r="O7" s="8">
        <f>O8+O15+O18</f>
        <v>0</v>
      </c>
      <c r="P7" s="8">
        <f>P8+P15+P18</f>
        <v>264</v>
      </c>
      <c r="Q7" s="8">
        <f>Q8+Q15+Q18</f>
        <v>0</v>
      </c>
      <c r="R7" s="9"/>
    </row>
    <row r="8" spans="1:18" ht="57.75" customHeight="1">
      <c r="A8" s="4" t="s">
        <v>21</v>
      </c>
      <c r="B8" s="9" t="s">
        <v>22</v>
      </c>
      <c r="C8" s="9"/>
      <c r="D8" s="9"/>
      <c r="E8" s="10"/>
      <c r="F8" s="9"/>
      <c r="G8" s="9"/>
      <c r="H8" s="8">
        <f t="shared" si="0"/>
        <v>9</v>
      </c>
      <c r="I8" s="8">
        <f>SUM(I9:I14)</f>
        <v>0</v>
      </c>
      <c r="J8" s="8">
        <f>SUM(J9:J14)</f>
        <v>0</v>
      </c>
      <c r="K8" s="8">
        <f>SUM(K9:K14)</f>
        <v>9</v>
      </c>
      <c r="L8" s="8">
        <f>SUM(L9:L14)</f>
        <v>0</v>
      </c>
      <c r="M8" s="8">
        <f t="shared" ref="M8:M17" si="1">SUM(N8:Q8)</f>
        <v>0</v>
      </c>
      <c r="N8" s="8">
        <f>SUM(N9:N14)</f>
        <v>0</v>
      </c>
      <c r="O8" s="8">
        <f>SUM(O9:O14)</f>
        <v>0</v>
      </c>
      <c r="P8" s="8">
        <f>SUM(P9:P14)</f>
        <v>0</v>
      </c>
      <c r="Q8" s="8">
        <f>SUM(Q9:Q14)</f>
        <v>0</v>
      </c>
      <c r="R8" s="9"/>
    </row>
    <row r="9" spans="1:18" ht="323.25" customHeight="1">
      <c r="A9" s="58" t="s">
        <v>23</v>
      </c>
      <c r="B9" s="54" t="s">
        <v>24</v>
      </c>
      <c r="C9" s="56" t="s">
        <v>25</v>
      </c>
      <c r="D9" s="56" t="s">
        <v>25</v>
      </c>
      <c r="E9" s="54" t="s">
        <v>203</v>
      </c>
      <c r="F9" s="58" t="s">
        <v>26</v>
      </c>
      <c r="G9" s="60" t="s">
        <v>27</v>
      </c>
      <c r="H9" s="67">
        <f t="shared" si="0"/>
        <v>0</v>
      </c>
      <c r="I9" s="67">
        <v>0</v>
      </c>
      <c r="J9" s="67">
        <v>0</v>
      </c>
      <c r="K9" s="67">
        <v>0</v>
      </c>
      <c r="L9" s="67">
        <v>0</v>
      </c>
      <c r="M9" s="67">
        <f t="shared" si="1"/>
        <v>0</v>
      </c>
      <c r="N9" s="67">
        <v>0</v>
      </c>
      <c r="O9" s="67">
        <v>0</v>
      </c>
      <c r="P9" s="67">
        <v>0</v>
      </c>
      <c r="Q9" s="67">
        <v>0</v>
      </c>
      <c r="R9" s="54"/>
    </row>
    <row r="10" spans="1:18" ht="12.75" hidden="1" customHeight="1">
      <c r="A10" s="59"/>
      <c r="B10" s="55"/>
      <c r="C10" s="57"/>
      <c r="D10" s="57"/>
      <c r="E10" s="55"/>
      <c r="F10" s="59"/>
      <c r="G10" s="57"/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5"/>
    </row>
    <row r="11" spans="1:18" ht="98.25" customHeight="1">
      <c r="A11" s="14" t="s">
        <v>28</v>
      </c>
      <c r="B11" s="15" t="s">
        <v>29</v>
      </c>
      <c r="C11" s="15" t="s">
        <v>30</v>
      </c>
      <c r="D11" s="15" t="s">
        <v>31</v>
      </c>
      <c r="E11" s="40" t="s">
        <v>219</v>
      </c>
      <c r="F11" s="4" t="s">
        <v>26</v>
      </c>
      <c r="G11" s="9" t="s">
        <v>27</v>
      </c>
      <c r="H11" s="8">
        <f t="shared" si="0"/>
        <v>9</v>
      </c>
      <c r="I11" s="8">
        <v>0</v>
      </c>
      <c r="J11" s="8">
        <v>0</v>
      </c>
      <c r="K11" s="8">
        <v>9</v>
      </c>
      <c r="L11" s="8">
        <v>0</v>
      </c>
      <c r="M11" s="8">
        <f t="shared" si="1"/>
        <v>0</v>
      </c>
      <c r="N11" s="8">
        <v>0</v>
      </c>
      <c r="O11" s="8">
        <v>0</v>
      </c>
      <c r="P11" s="8">
        <v>0</v>
      </c>
      <c r="Q11" s="8">
        <v>0</v>
      </c>
      <c r="R11" s="16"/>
    </row>
    <row r="12" spans="1:18" ht="152.25" customHeight="1">
      <c r="A12" s="4" t="s">
        <v>32</v>
      </c>
      <c r="B12" s="17" t="s">
        <v>33</v>
      </c>
      <c r="C12" s="17" t="s">
        <v>34</v>
      </c>
      <c r="D12" s="18" t="s">
        <v>35</v>
      </c>
      <c r="E12" s="9" t="s">
        <v>206</v>
      </c>
      <c r="F12" s="4" t="s">
        <v>26</v>
      </c>
      <c r="G12" s="9" t="s">
        <v>27</v>
      </c>
      <c r="H12" s="8">
        <f t="shared" si="0"/>
        <v>0</v>
      </c>
      <c r="I12" s="8">
        <v>0</v>
      </c>
      <c r="J12" s="8">
        <v>0</v>
      </c>
      <c r="K12" s="8">
        <v>0</v>
      </c>
      <c r="L12" s="8">
        <v>0</v>
      </c>
      <c r="M12" s="8">
        <f t="shared" si="1"/>
        <v>0</v>
      </c>
      <c r="N12" s="8">
        <v>0</v>
      </c>
      <c r="O12" s="8">
        <v>0</v>
      </c>
      <c r="P12" s="8">
        <v>0</v>
      </c>
      <c r="Q12" s="8">
        <v>0</v>
      </c>
      <c r="R12" s="9" t="s">
        <v>36</v>
      </c>
    </row>
    <row r="13" spans="1:18" ht="102.75" customHeight="1">
      <c r="A13" s="19" t="s">
        <v>37</v>
      </c>
      <c r="B13" s="17" t="s">
        <v>38</v>
      </c>
      <c r="C13" s="17" t="s">
        <v>39</v>
      </c>
      <c r="D13" s="18" t="s">
        <v>40</v>
      </c>
      <c r="E13" s="10" t="s">
        <v>204</v>
      </c>
      <c r="F13" s="4" t="s">
        <v>26</v>
      </c>
      <c r="G13" s="9" t="s">
        <v>27</v>
      </c>
      <c r="H13" s="8">
        <f t="shared" si="0"/>
        <v>0</v>
      </c>
      <c r="I13" s="8">
        <v>0</v>
      </c>
      <c r="J13" s="8">
        <v>0</v>
      </c>
      <c r="K13" s="8">
        <v>0</v>
      </c>
      <c r="L13" s="8">
        <v>0</v>
      </c>
      <c r="M13" s="8">
        <f t="shared" si="1"/>
        <v>0</v>
      </c>
      <c r="N13" s="8">
        <v>0</v>
      </c>
      <c r="O13" s="8">
        <v>0</v>
      </c>
      <c r="P13" s="8">
        <v>0</v>
      </c>
      <c r="Q13" s="8">
        <v>0</v>
      </c>
      <c r="R13" s="9" t="s">
        <v>36</v>
      </c>
    </row>
    <row r="14" spans="1:18" ht="114.75" customHeight="1">
      <c r="A14" s="19" t="s">
        <v>41</v>
      </c>
      <c r="B14" s="17" t="s">
        <v>42</v>
      </c>
      <c r="C14" s="17" t="s">
        <v>43</v>
      </c>
      <c r="D14" s="18" t="s">
        <v>44</v>
      </c>
      <c r="E14" s="39" t="s">
        <v>205</v>
      </c>
      <c r="F14" s="4" t="s">
        <v>26</v>
      </c>
      <c r="G14" s="9" t="s">
        <v>27</v>
      </c>
      <c r="H14" s="8">
        <f t="shared" si="0"/>
        <v>0</v>
      </c>
      <c r="I14" s="8">
        <v>0</v>
      </c>
      <c r="J14" s="8">
        <v>0</v>
      </c>
      <c r="K14" s="8">
        <v>0</v>
      </c>
      <c r="L14" s="8">
        <v>0</v>
      </c>
      <c r="M14" s="8">
        <f t="shared" si="1"/>
        <v>0</v>
      </c>
      <c r="N14" s="8">
        <v>0</v>
      </c>
      <c r="O14" s="8">
        <v>0</v>
      </c>
      <c r="P14" s="8">
        <v>0</v>
      </c>
      <c r="Q14" s="8">
        <v>0</v>
      </c>
      <c r="R14" s="9" t="s">
        <v>36</v>
      </c>
    </row>
    <row r="15" spans="1:18" ht="77.25" customHeight="1">
      <c r="A15" s="4" t="s">
        <v>45</v>
      </c>
      <c r="B15" s="11" t="s">
        <v>46</v>
      </c>
      <c r="C15" s="12"/>
      <c r="D15" s="12"/>
      <c r="E15" s="20"/>
      <c r="F15" s="12"/>
      <c r="G15" s="12"/>
      <c r="H15" s="8">
        <f t="shared" si="0"/>
        <v>2000</v>
      </c>
      <c r="I15" s="21">
        <f>SUM(I16:I17)</f>
        <v>0</v>
      </c>
      <c r="J15" s="21">
        <f>SUM(J16:J17)</f>
        <v>0</v>
      </c>
      <c r="K15" s="21">
        <f>SUM(K16:K17)</f>
        <v>0</v>
      </c>
      <c r="L15" s="21">
        <f>SUM(L16:L17)</f>
        <v>2000</v>
      </c>
      <c r="M15" s="8">
        <f t="shared" si="1"/>
        <v>0</v>
      </c>
      <c r="N15" s="21">
        <f>SUM(N16:N17)</f>
        <v>0</v>
      </c>
      <c r="O15" s="21">
        <f>SUM(O16:O17)</f>
        <v>0</v>
      </c>
      <c r="P15" s="21">
        <f>SUM(P16:P17)</f>
        <v>0</v>
      </c>
      <c r="Q15" s="21">
        <f>SUM(Q16:Q17)</f>
        <v>0</v>
      </c>
      <c r="R15" s="12"/>
    </row>
    <row r="16" spans="1:18" ht="132" customHeight="1">
      <c r="A16" s="19" t="s">
        <v>47</v>
      </c>
      <c r="B16" s="17" t="s">
        <v>48</v>
      </c>
      <c r="C16" s="12" t="s">
        <v>48</v>
      </c>
      <c r="D16" s="18" t="s">
        <v>49</v>
      </c>
      <c r="E16" s="22" t="s">
        <v>50</v>
      </c>
      <c r="F16" s="49" t="s">
        <v>51</v>
      </c>
      <c r="G16" s="44"/>
      <c r="H16" s="8">
        <f t="shared" si="0"/>
        <v>2000</v>
      </c>
      <c r="I16" s="21">
        <v>0</v>
      </c>
      <c r="J16" s="21">
        <v>0</v>
      </c>
      <c r="K16" s="21">
        <v>0</v>
      </c>
      <c r="L16" s="21">
        <v>2000</v>
      </c>
      <c r="M16" s="8">
        <f t="shared" si="1"/>
        <v>0</v>
      </c>
      <c r="N16" s="21">
        <v>0</v>
      </c>
      <c r="O16" s="21">
        <v>0</v>
      </c>
      <c r="P16" s="21">
        <v>0</v>
      </c>
      <c r="Q16" s="21">
        <v>0</v>
      </c>
      <c r="R16" s="12" t="s">
        <v>52</v>
      </c>
    </row>
    <row r="17" spans="1:19" ht="174" customHeight="1">
      <c r="A17" s="19" t="s">
        <v>53</v>
      </c>
      <c r="B17" s="17" t="s">
        <v>54</v>
      </c>
      <c r="C17" s="12" t="s">
        <v>55</v>
      </c>
      <c r="D17" s="18" t="s">
        <v>56</v>
      </c>
      <c r="E17" s="10" t="s">
        <v>57</v>
      </c>
      <c r="F17" s="4" t="s">
        <v>26</v>
      </c>
      <c r="G17" s="9" t="s">
        <v>27</v>
      </c>
      <c r="H17" s="8">
        <f t="shared" si="0"/>
        <v>0</v>
      </c>
      <c r="I17" s="21">
        <v>0</v>
      </c>
      <c r="J17" s="21">
        <v>0</v>
      </c>
      <c r="K17" s="21">
        <v>0</v>
      </c>
      <c r="L17" s="21">
        <v>0</v>
      </c>
      <c r="M17" s="8">
        <f t="shared" si="1"/>
        <v>0</v>
      </c>
      <c r="N17" s="21">
        <v>0</v>
      </c>
      <c r="O17" s="21">
        <v>0</v>
      </c>
      <c r="P17" s="21">
        <v>0</v>
      </c>
      <c r="Q17" s="21">
        <v>0</v>
      </c>
      <c r="R17" s="9" t="s">
        <v>36</v>
      </c>
    </row>
    <row r="18" spans="1:19" ht="80.25" customHeight="1">
      <c r="A18" s="9" t="s">
        <v>58</v>
      </c>
      <c r="B18" s="9" t="s">
        <v>59</v>
      </c>
      <c r="C18" s="12"/>
      <c r="D18" s="12"/>
      <c r="E18" s="20"/>
      <c r="F18" s="12"/>
      <c r="G18" s="12"/>
      <c r="H18" s="8">
        <f t="shared" si="0"/>
        <v>334</v>
      </c>
      <c r="I18" s="21">
        <f>SUM(I19:I20)</f>
        <v>0</v>
      </c>
      <c r="J18" s="21">
        <f>SUM(J19:J20)</f>
        <v>0</v>
      </c>
      <c r="K18" s="21">
        <f>SUM(K19:K20)</f>
        <v>264</v>
      </c>
      <c r="L18" s="21">
        <f>SUM(L19:L20)</f>
        <v>70</v>
      </c>
      <c r="M18" s="8">
        <f>SUM(N18:Q18)</f>
        <v>264</v>
      </c>
      <c r="N18" s="21">
        <f>SUM(N19:N20)</f>
        <v>0</v>
      </c>
      <c r="O18" s="21">
        <f>SUM(O19:O20)</f>
        <v>0</v>
      </c>
      <c r="P18" s="21">
        <f>SUM(P19:P20)</f>
        <v>264</v>
      </c>
      <c r="Q18" s="21">
        <f>SUM(Q19:Q20)</f>
        <v>0</v>
      </c>
      <c r="R18" s="12"/>
    </row>
    <row r="19" spans="1:19" ht="130.5" customHeight="1">
      <c r="A19" s="19" t="s">
        <v>60</v>
      </c>
      <c r="B19" s="17" t="s">
        <v>61</v>
      </c>
      <c r="C19" s="17" t="s">
        <v>62</v>
      </c>
      <c r="D19" s="18" t="s">
        <v>63</v>
      </c>
      <c r="E19" s="10" t="s">
        <v>64</v>
      </c>
      <c r="F19" s="4" t="s">
        <v>26</v>
      </c>
      <c r="G19" s="9" t="s">
        <v>27</v>
      </c>
      <c r="H19" s="8">
        <f t="shared" si="0"/>
        <v>0</v>
      </c>
      <c r="I19" s="21">
        <v>0</v>
      </c>
      <c r="J19" s="21">
        <v>0</v>
      </c>
      <c r="K19" s="21">
        <v>0</v>
      </c>
      <c r="L19" s="21">
        <v>0</v>
      </c>
      <c r="M19" s="8">
        <f>SUM(N19:Q19)</f>
        <v>0</v>
      </c>
      <c r="N19" s="21">
        <v>0</v>
      </c>
      <c r="O19" s="21">
        <v>0</v>
      </c>
      <c r="P19" s="21">
        <v>0</v>
      </c>
      <c r="Q19" s="21">
        <v>0</v>
      </c>
      <c r="R19" s="16" t="s">
        <v>36</v>
      </c>
    </row>
    <row r="20" spans="1:19" ht="229.5" customHeight="1">
      <c r="A20" s="19" t="s">
        <v>65</v>
      </c>
      <c r="B20" s="17" t="s">
        <v>66</v>
      </c>
      <c r="C20" s="17" t="s">
        <v>67</v>
      </c>
      <c r="D20" s="18" t="s">
        <v>68</v>
      </c>
      <c r="E20" s="13" t="s">
        <v>69</v>
      </c>
      <c r="F20" s="4" t="s">
        <v>26</v>
      </c>
      <c r="G20" s="9" t="s">
        <v>27</v>
      </c>
      <c r="H20" s="8">
        <f t="shared" si="0"/>
        <v>334</v>
      </c>
      <c r="I20" s="21">
        <v>0</v>
      </c>
      <c r="J20" s="21">
        <v>0</v>
      </c>
      <c r="K20" s="21">
        <v>264</v>
      </c>
      <c r="L20" s="21">
        <v>70</v>
      </c>
      <c r="M20" s="8">
        <f>SUM(N20:Q20)</f>
        <v>264</v>
      </c>
      <c r="N20" s="21">
        <v>0</v>
      </c>
      <c r="O20" s="21">
        <v>0</v>
      </c>
      <c r="P20" s="21">
        <v>264</v>
      </c>
      <c r="Q20" s="21">
        <v>0</v>
      </c>
      <c r="R20" s="12"/>
    </row>
    <row r="21" spans="1:19" ht="29.25" customHeight="1">
      <c r="A21" s="4" t="s">
        <v>70</v>
      </c>
      <c r="B21" s="46" t="s">
        <v>71</v>
      </c>
      <c r="C21" s="47"/>
      <c r="D21" s="47"/>
      <c r="E21" s="47"/>
      <c r="F21" s="47"/>
      <c r="G21" s="48"/>
      <c r="H21" s="8">
        <f t="shared" si="0"/>
        <v>30024</v>
      </c>
      <c r="I21" s="8">
        <f>I22+I26+I30+I35+I28</f>
        <v>0</v>
      </c>
      <c r="J21" s="8">
        <f>J22+J26+J30+J35+J28</f>
        <v>0</v>
      </c>
      <c r="K21" s="8">
        <f>K22+K26+K30+K35+K28</f>
        <v>24</v>
      </c>
      <c r="L21" s="8">
        <f>L22+L26+L30+L35+L28</f>
        <v>30000</v>
      </c>
      <c r="M21" s="8">
        <f>SUM(N21:Q21)</f>
        <v>23400</v>
      </c>
      <c r="N21" s="8">
        <f>N22+N26+N30+N35+N28</f>
        <v>0</v>
      </c>
      <c r="O21" s="8">
        <f>O22+O26+O30+O35+O28</f>
        <v>0</v>
      </c>
      <c r="P21" s="8">
        <f>P22+P26+P30+P35+P28</f>
        <v>0</v>
      </c>
      <c r="Q21" s="8">
        <f>Q22+Q26+Q30+Q35+Q28</f>
        <v>23400</v>
      </c>
      <c r="R21" s="9"/>
    </row>
    <row r="22" spans="1:19" ht="45.75" customHeight="1">
      <c r="A22" s="4" t="s">
        <v>72</v>
      </c>
      <c r="B22" s="11" t="s">
        <v>73</v>
      </c>
      <c r="C22" s="9"/>
      <c r="D22" s="9"/>
      <c r="E22" s="10"/>
      <c r="F22" s="9"/>
      <c r="G22" s="9"/>
      <c r="H22" s="8">
        <f t="shared" si="0"/>
        <v>30000</v>
      </c>
      <c r="I22" s="8">
        <f>SUM(I23:I25)</f>
        <v>0</v>
      </c>
      <c r="J22" s="8">
        <f>SUM(J23:J25)</f>
        <v>0</v>
      </c>
      <c r="K22" s="8">
        <f>SUM(K23:K25)</f>
        <v>0</v>
      </c>
      <c r="L22" s="8">
        <f>SUM(L23:L25)</f>
        <v>30000</v>
      </c>
      <c r="M22" s="8">
        <f>SUM(N22:Q22)</f>
        <v>23400</v>
      </c>
      <c r="N22" s="8">
        <f>SUM(N23:N25)</f>
        <v>0</v>
      </c>
      <c r="O22" s="8">
        <f>SUM(O23:O25)</f>
        <v>0</v>
      </c>
      <c r="P22" s="8">
        <f>SUM(P23:P25)</f>
        <v>0</v>
      </c>
      <c r="Q22" s="8">
        <f>SUM(Q23:Q25)</f>
        <v>23400</v>
      </c>
      <c r="R22" s="9"/>
    </row>
    <row r="23" spans="1:19" ht="114" customHeight="1">
      <c r="A23" s="4" t="s">
        <v>74</v>
      </c>
      <c r="B23" s="18" t="s">
        <v>75</v>
      </c>
      <c r="C23" s="18" t="s">
        <v>76</v>
      </c>
      <c r="D23" s="18" t="s">
        <v>77</v>
      </c>
      <c r="E23" s="10" t="s">
        <v>207</v>
      </c>
      <c r="F23" s="9" t="s">
        <v>26</v>
      </c>
      <c r="G23" s="9" t="s">
        <v>27</v>
      </c>
      <c r="H23" s="8">
        <f t="shared" si="0"/>
        <v>30000</v>
      </c>
      <c r="I23" s="8">
        <v>0</v>
      </c>
      <c r="J23" s="8">
        <v>0</v>
      </c>
      <c r="K23" s="8">
        <v>0</v>
      </c>
      <c r="L23" s="8">
        <v>30000</v>
      </c>
      <c r="M23" s="8">
        <f t="shared" ref="M23:M58" si="2">SUM(N23:Q23)</f>
        <v>23400</v>
      </c>
      <c r="N23" s="8">
        <v>0</v>
      </c>
      <c r="O23" s="8">
        <v>0</v>
      </c>
      <c r="P23" s="8">
        <v>0</v>
      </c>
      <c r="Q23" s="8">
        <v>23400</v>
      </c>
      <c r="R23" s="9"/>
    </row>
    <row r="24" spans="1:19" ht="208.5" customHeight="1">
      <c r="A24" s="4" t="s">
        <v>78</v>
      </c>
      <c r="B24" s="23" t="s">
        <v>79</v>
      </c>
      <c r="C24" s="23" t="s">
        <v>80</v>
      </c>
      <c r="D24" s="23" t="s">
        <v>81</v>
      </c>
      <c r="E24" s="9" t="s">
        <v>82</v>
      </c>
      <c r="F24" s="9" t="s">
        <v>26</v>
      </c>
      <c r="G24" s="9" t="s">
        <v>27</v>
      </c>
      <c r="H24" s="8">
        <f t="shared" si="0"/>
        <v>0</v>
      </c>
      <c r="I24" s="8">
        <v>0</v>
      </c>
      <c r="J24" s="8">
        <v>0</v>
      </c>
      <c r="K24" s="8">
        <v>0</v>
      </c>
      <c r="L24" s="8">
        <v>0</v>
      </c>
      <c r="M24" s="8">
        <f t="shared" si="2"/>
        <v>0</v>
      </c>
      <c r="N24" s="8">
        <v>0</v>
      </c>
      <c r="O24" s="8">
        <v>0</v>
      </c>
      <c r="P24" s="8">
        <v>0</v>
      </c>
      <c r="Q24" s="8">
        <v>0</v>
      </c>
      <c r="R24" s="9" t="s">
        <v>83</v>
      </c>
    </row>
    <row r="25" spans="1:19" ht="152.25" customHeight="1">
      <c r="A25" s="24" t="s">
        <v>84</v>
      </c>
      <c r="B25" s="11" t="s">
        <v>85</v>
      </c>
      <c r="C25" s="11" t="s">
        <v>86</v>
      </c>
      <c r="D25" s="23" t="s">
        <v>87</v>
      </c>
      <c r="E25" s="9" t="s">
        <v>82</v>
      </c>
      <c r="F25" s="9" t="s">
        <v>26</v>
      </c>
      <c r="G25" s="9" t="s">
        <v>27</v>
      </c>
      <c r="H25" s="8">
        <f t="shared" si="0"/>
        <v>0</v>
      </c>
      <c r="I25" s="8">
        <v>0</v>
      </c>
      <c r="J25" s="8">
        <v>0</v>
      </c>
      <c r="K25" s="8">
        <v>0</v>
      </c>
      <c r="L25" s="8">
        <v>0</v>
      </c>
      <c r="M25" s="8">
        <f t="shared" si="2"/>
        <v>0</v>
      </c>
      <c r="N25" s="8">
        <v>0</v>
      </c>
      <c r="O25" s="8">
        <v>0</v>
      </c>
      <c r="P25" s="8">
        <v>0</v>
      </c>
      <c r="Q25" s="8">
        <v>0</v>
      </c>
      <c r="R25" s="9" t="s">
        <v>83</v>
      </c>
    </row>
    <row r="26" spans="1:19" ht="79.5" customHeight="1">
      <c r="A26" s="4" t="s">
        <v>88</v>
      </c>
      <c r="B26" s="11" t="s">
        <v>89</v>
      </c>
      <c r="C26" s="9"/>
      <c r="D26" s="9"/>
      <c r="E26" s="10"/>
      <c r="F26" s="9"/>
      <c r="G26" s="9"/>
      <c r="H26" s="8">
        <f t="shared" si="0"/>
        <v>0</v>
      </c>
      <c r="I26" s="8">
        <f>I27</f>
        <v>0</v>
      </c>
      <c r="J26" s="8">
        <f>J27</f>
        <v>0</v>
      </c>
      <c r="K26" s="8">
        <f>K27</f>
        <v>0</v>
      </c>
      <c r="L26" s="8">
        <f>L27</f>
        <v>0</v>
      </c>
      <c r="M26" s="8">
        <f t="shared" si="2"/>
        <v>0</v>
      </c>
      <c r="N26" s="8">
        <f>N27</f>
        <v>0</v>
      </c>
      <c r="O26" s="8">
        <f>O27</f>
        <v>0</v>
      </c>
      <c r="P26" s="8">
        <f>P27</f>
        <v>0</v>
      </c>
      <c r="Q26" s="8">
        <f>Q27</f>
        <v>0</v>
      </c>
      <c r="R26" s="4"/>
      <c r="S26" s="25"/>
    </row>
    <row r="27" spans="1:19" ht="81.75" customHeight="1">
      <c r="A27" s="4" t="s">
        <v>90</v>
      </c>
      <c r="B27" s="18" t="s">
        <v>91</v>
      </c>
      <c r="C27" s="17" t="s">
        <v>92</v>
      </c>
      <c r="D27" s="23" t="s">
        <v>93</v>
      </c>
      <c r="E27" s="9" t="s">
        <v>82</v>
      </c>
      <c r="F27" s="9" t="s">
        <v>26</v>
      </c>
      <c r="G27" s="9" t="s">
        <v>27</v>
      </c>
      <c r="H27" s="8">
        <f t="shared" si="0"/>
        <v>0</v>
      </c>
      <c r="I27" s="8">
        <v>0</v>
      </c>
      <c r="J27" s="8">
        <v>0</v>
      </c>
      <c r="K27" s="8">
        <v>0</v>
      </c>
      <c r="L27" s="8">
        <v>0</v>
      </c>
      <c r="M27" s="8">
        <f t="shared" si="2"/>
        <v>0</v>
      </c>
      <c r="N27" s="8">
        <v>0</v>
      </c>
      <c r="O27" s="8">
        <v>0</v>
      </c>
      <c r="P27" s="8">
        <v>0</v>
      </c>
      <c r="Q27" s="8">
        <v>0</v>
      </c>
      <c r="R27" s="9" t="s">
        <v>82</v>
      </c>
      <c r="S27" s="25"/>
    </row>
    <row r="28" spans="1:19" ht="42.75" customHeight="1">
      <c r="A28" s="26" t="s">
        <v>94</v>
      </c>
      <c r="B28" s="12" t="s">
        <v>95</v>
      </c>
      <c r="C28" s="17"/>
      <c r="D28" s="17"/>
      <c r="E28" s="13"/>
      <c r="F28" s="11"/>
      <c r="G28" s="11"/>
      <c r="H28" s="8">
        <f t="shared" ref="H28:H58" si="3">SUM(I28:L28)</f>
        <v>0</v>
      </c>
      <c r="I28" s="8">
        <f>I29</f>
        <v>0</v>
      </c>
      <c r="J28" s="8">
        <f t="shared" ref="J28:Q28" si="4">J29</f>
        <v>0</v>
      </c>
      <c r="K28" s="8">
        <f t="shared" si="4"/>
        <v>0</v>
      </c>
      <c r="L28" s="8">
        <f t="shared" si="4"/>
        <v>0</v>
      </c>
      <c r="M28" s="8">
        <f>SUM(N28:Q28)</f>
        <v>0</v>
      </c>
      <c r="N28" s="8">
        <f>N29</f>
        <v>0</v>
      </c>
      <c r="O28" s="8">
        <f>O29</f>
        <v>0</v>
      </c>
      <c r="P28" s="8">
        <f>P29</f>
        <v>0</v>
      </c>
      <c r="Q28" s="8">
        <f t="shared" si="4"/>
        <v>0</v>
      </c>
      <c r="R28" s="9"/>
      <c r="S28" s="25"/>
    </row>
    <row r="29" spans="1:19" ht="409.6" customHeight="1">
      <c r="A29" s="19" t="s">
        <v>96</v>
      </c>
      <c r="B29" s="17" t="s">
        <v>97</v>
      </c>
      <c r="C29" s="12" t="s">
        <v>98</v>
      </c>
      <c r="D29" s="18" t="s">
        <v>99</v>
      </c>
      <c r="E29" s="38" t="s">
        <v>218</v>
      </c>
      <c r="F29" s="9" t="s">
        <v>26</v>
      </c>
      <c r="G29" s="9" t="s">
        <v>27</v>
      </c>
      <c r="H29" s="8">
        <f t="shared" si="3"/>
        <v>0</v>
      </c>
      <c r="I29" s="8">
        <v>0</v>
      </c>
      <c r="J29" s="8">
        <v>0</v>
      </c>
      <c r="K29" s="8">
        <v>0</v>
      </c>
      <c r="L29" s="8">
        <v>0</v>
      </c>
      <c r="M29" s="8">
        <f t="shared" si="2"/>
        <v>0</v>
      </c>
      <c r="N29" s="8">
        <v>0</v>
      </c>
      <c r="O29" s="8">
        <v>0</v>
      </c>
      <c r="P29" s="8">
        <v>0</v>
      </c>
      <c r="Q29" s="8">
        <v>0</v>
      </c>
      <c r="R29" s="9"/>
      <c r="S29" s="25"/>
    </row>
    <row r="30" spans="1:19" ht="59.25" customHeight="1">
      <c r="A30" s="4" t="s">
        <v>100</v>
      </c>
      <c r="B30" s="11" t="s">
        <v>101</v>
      </c>
      <c r="C30" s="9"/>
      <c r="D30" s="9"/>
      <c r="E30" s="10"/>
      <c r="F30" s="9"/>
      <c r="G30" s="9"/>
      <c r="H30" s="8">
        <f t="shared" si="3"/>
        <v>0</v>
      </c>
      <c r="I30" s="8">
        <f>SUM(I31:I34)</f>
        <v>0</v>
      </c>
      <c r="J30" s="8">
        <f>SUM(J31:J34)</f>
        <v>0</v>
      </c>
      <c r="K30" s="8">
        <f>SUM(K31:K34)</f>
        <v>0</v>
      </c>
      <c r="L30" s="8">
        <f>SUM(L31:L34)</f>
        <v>0</v>
      </c>
      <c r="M30" s="8">
        <f t="shared" si="2"/>
        <v>0</v>
      </c>
      <c r="N30" s="8">
        <f>SUM(N31:N34)</f>
        <v>0</v>
      </c>
      <c r="O30" s="8">
        <f>SUM(O31:O34)</f>
        <v>0</v>
      </c>
      <c r="P30" s="8">
        <f>SUM(P31:P34)</f>
        <v>0</v>
      </c>
      <c r="Q30" s="8">
        <f>SUM(Q31:Q34)</f>
        <v>0</v>
      </c>
      <c r="R30" s="9"/>
      <c r="S30" s="25"/>
    </row>
    <row r="31" spans="1:19" ht="391.5" customHeight="1">
      <c r="A31" s="19" t="s">
        <v>102</v>
      </c>
      <c r="B31" s="17" t="s">
        <v>103</v>
      </c>
      <c r="C31" s="17" t="s">
        <v>104</v>
      </c>
      <c r="D31" s="18" t="s">
        <v>105</v>
      </c>
      <c r="E31" s="10" t="s">
        <v>106</v>
      </c>
      <c r="F31" s="9" t="s">
        <v>26</v>
      </c>
      <c r="G31" s="9" t="s">
        <v>27</v>
      </c>
      <c r="H31" s="8">
        <f t="shared" si="3"/>
        <v>0</v>
      </c>
      <c r="I31" s="8">
        <v>0</v>
      </c>
      <c r="J31" s="8">
        <v>0</v>
      </c>
      <c r="K31" s="8">
        <v>0</v>
      </c>
      <c r="L31" s="8">
        <v>0</v>
      </c>
      <c r="M31" s="8">
        <f t="shared" si="2"/>
        <v>0</v>
      </c>
      <c r="N31" s="8"/>
      <c r="O31" s="8">
        <v>0</v>
      </c>
      <c r="P31" s="8">
        <v>0</v>
      </c>
      <c r="Q31" s="8">
        <v>0</v>
      </c>
      <c r="R31" s="9"/>
      <c r="S31" s="25"/>
    </row>
    <row r="32" spans="1:19" ht="304.5" customHeight="1">
      <c r="A32" s="26" t="s">
        <v>107</v>
      </c>
      <c r="B32" s="12" t="s">
        <v>108</v>
      </c>
      <c r="C32" s="17" t="s">
        <v>109</v>
      </c>
      <c r="D32" s="18" t="s">
        <v>110</v>
      </c>
      <c r="E32" s="10" t="s">
        <v>111</v>
      </c>
      <c r="F32" s="9" t="s">
        <v>26</v>
      </c>
      <c r="G32" s="9" t="s">
        <v>27</v>
      </c>
      <c r="H32" s="8">
        <f t="shared" si="3"/>
        <v>0</v>
      </c>
      <c r="I32" s="8">
        <v>0</v>
      </c>
      <c r="J32" s="8">
        <v>0</v>
      </c>
      <c r="K32" s="8">
        <v>0</v>
      </c>
      <c r="L32" s="8">
        <v>0</v>
      </c>
      <c r="M32" s="8">
        <f t="shared" si="2"/>
        <v>0</v>
      </c>
      <c r="N32" s="8"/>
      <c r="O32" s="8">
        <v>0</v>
      </c>
      <c r="P32" s="8">
        <v>0</v>
      </c>
      <c r="Q32" s="8">
        <v>0</v>
      </c>
      <c r="R32" s="9"/>
      <c r="S32" s="25"/>
    </row>
    <row r="33" spans="1:19" ht="104.25" customHeight="1">
      <c r="A33" s="19" t="s">
        <v>112</v>
      </c>
      <c r="B33" s="17" t="s">
        <v>113</v>
      </c>
      <c r="C33" s="17" t="s">
        <v>114</v>
      </c>
      <c r="D33" s="18" t="s">
        <v>115</v>
      </c>
      <c r="E33" s="10" t="s">
        <v>208</v>
      </c>
      <c r="F33" s="9" t="s">
        <v>26</v>
      </c>
      <c r="G33" s="9" t="s">
        <v>27</v>
      </c>
      <c r="H33" s="8">
        <f t="shared" si="3"/>
        <v>0</v>
      </c>
      <c r="I33" s="8">
        <v>0</v>
      </c>
      <c r="J33" s="8">
        <v>0</v>
      </c>
      <c r="K33" s="8">
        <v>0</v>
      </c>
      <c r="L33" s="8">
        <v>0</v>
      </c>
      <c r="M33" s="8">
        <f t="shared" si="2"/>
        <v>0</v>
      </c>
      <c r="N33" s="8"/>
      <c r="O33" s="8">
        <v>0</v>
      </c>
      <c r="P33" s="8">
        <v>0</v>
      </c>
      <c r="Q33" s="8">
        <v>0</v>
      </c>
      <c r="R33" s="9" t="s">
        <v>116</v>
      </c>
    </row>
    <row r="34" spans="1:19" ht="225" customHeight="1">
      <c r="A34" s="19" t="s">
        <v>117</v>
      </c>
      <c r="B34" s="17" t="s">
        <v>118</v>
      </c>
      <c r="C34" s="17" t="s">
        <v>119</v>
      </c>
      <c r="D34" s="18" t="s">
        <v>120</v>
      </c>
      <c r="E34" s="10" t="s">
        <v>209</v>
      </c>
      <c r="F34" s="9" t="s">
        <v>26</v>
      </c>
      <c r="G34" s="9" t="s">
        <v>27</v>
      </c>
      <c r="H34" s="8">
        <f t="shared" si="3"/>
        <v>0</v>
      </c>
      <c r="I34" s="8">
        <v>0</v>
      </c>
      <c r="J34" s="8">
        <v>0</v>
      </c>
      <c r="K34" s="8">
        <v>0</v>
      </c>
      <c r="L34" s="8">
        <v>0</v>
      </c>
      <c r="M34" s="8">
        <f t="shared" si="2"/>
        <v>0</v>
      </c>
      <c r="N34" s="8"/>
      <c r="O34" s="8">
        <v>0</v>
      </c>
      <c r="P34" s="8">
        <v>0</v>
      </c>
      <c r="Q34" s="8">
        <v>0</v>
      </c>
      <c r="R34" s="9"/>
    </row>
    <row r="35" spans="1:19" ht="54.75" customHeight="1">
      <c r="A35" s="4" t="s">
        <v>121</v>
      </c>
      <c r="B35" s="11" t="s">
        <v>122</v>
      </c>
      <c r="C35" s="9"/>
      <c r="D35" s="9"/>
      <c r="E35" s="10"/>
      <c r="F35" s="9"/>
      <c r="G35" s="9"/>
      <c r="H35" s="8">
        <f t="shared" si="3"/>
        <v>24</v>
      </c>
      <c r="I35" s="8">
        <f>I36+I38+I37</f>
        <v>0</v>
      </c>
      <c r="J35" s="8">
        <f>J36+J38+J37</f>
        <v>0</v>
      </c>
      <c r="K35" s="8">
        <f>K36+K38+K37</f>
        <v>24</v>
      </c>
      <c r="L35" s="8">
        <f>L36+L38+L37</f>
        <v>0</v>
      </c>
      <c r="M35" s="8">
        <f t="shared" si="2"/>
        <v>0</v>
      </c>
      <c r="N35" s="8">
        <f>N36+N38+N37</f>
        <v>0</v>
      </c>
      <c r="O35" s="8">
        <f>O36+O38+O37</f>
        <v>0</v>
      </c>
      <c r="P35" s="8">
        <f>P36+P38+P37</f>
        <v>0</v>
      </c>
      <c r="Q35" s="8">
        <f>Q36+Q38+Q37</f>
        <v>0</v>
      </c>
      <c r="R35" s="9"/>
    </row>
    <row r="36" spans="1:19" ht="88.5" customHeight="1">
      <c r="A36" s="19" t="s">
        <v>123</v>
      </c>
      <c r="B36" s="17" t="s">
        <v>124</v>
      </c>
      <c r="C36" s="17" t="s">
        <v>125</v>
      </c>
      <c r="D36" s="18" t="s">
        <v>126</v>
      </c>
      <c r="E36" s="27" t="s">
        <v>210</v>
      </c>
      <c r="F36" s="9" t="s">
        <v>26</v>
      </c>
      <c r="G36" s="9" t="s">
        <v>27</v>
      </c>
      <c r="H36" s="8">
        <f t="shared" si="3"/>
        <v>0</v>
      </c>
      <c r="I36" s="8">
        <f>SUM(J36:M36)</f>
        <v>0</v>
      </c>
      <c r="J36" s="8">
        <f>SUM(K36:O36)</f>
        <v>0</v>
      </c>
      <c r="K36" s="8">
        <f>SUM(L36:Q36)</f>
        <v>0</v>
      </c>
      <c r="L36" s="8">
        <f>SUM(M36:Q36)</f>
        <v>0</v>
      </c>
      <c r="M36" s="8">
        <f t="shared" si="2"/>
        <v>0</v>
      </c>
      <c r="N36" s="8"/>
      <c r="O36" s="8">
        <f>SUM(Q36:S36)</f>
        <v>0</v>
      </c>
      <c r="P36" s="8">
        <v>0</v>
      </c>
      <c r="Q36" s="8">
        <f>SUM(R36:T36)</f>
        <v>0</v>
      </c>
      <c r="R36" s="9" t="s">
        <v>116</v>
      </c>
    </row>
    <row r="37" spans="1:19" ht="199.5" customHeight="1">
      <c r="A37" s="19" t="s">
        <v>127</v>
      </c>
      <c r="B37" s="17" t="s">
        <v>128</v>
      </c>
      <c r="C37" s="17" t="s">
        <v>129</v>
      </c>
      <c r="D37" s="18" t="s">
        <v>130</v>
      </c>
      <c r="E37" s="10" t="s">
        <v>211</v>
      </c>
      <c r="F37" s="9" t="s">
        <v>26</v>
      </c>
      <c r="G37" s="9" t="s">
        <v>27</v>
      </c>
      <c r="H37" s="8">
        <f t="shared" si="3"/>
        <v>24</v>
      </c>
      <c r="I37" s="8">
        <v>0</v>
      </c>
      <c r="J37" s="8">
        <v>0</v>
      </c>
      <c r="K37" s="8">
        <v>24</v>
      </c>
      <c r="L37" s="8">
        <v>0</v>
      </c>
      <c r="M37" s="8">
        <f t="shared" si="2"/>
        <v>0</v>
      </c>
      <c r="N37" s="8"/>
      <c r="O37" s="8">
        <v>0</v>
      </c>
      <c r="P37" s="8">
        <v>0</v>
      </c>
      <c r="Q37" s="8">
        <v>0</v>
      </c>
      <c r="R37" s="9"/>
    </row>
    <row r="38" spans="1:19" ht="123" customHeight="1">
      <c r="A38" s="26" t="s">
        <v>131</v>
      </c>
      <c r="B38" s="12" t="s">
        <v>132</v>
      </c>
      <c r="C38" s="12" t="s">
        <v>133</v>
      </c>
      <c r="D38" s="18" t="s">
        <v>134</v>
      </c>
      <c r="E38" s="10" t="s">
        <v>212</v>
      </c>
      <c r="F38" s="9" t="s">
        <v>26</v>
      </c>
      <c r="G38" s="9" t="s">
        <v>27</v>
      </c>
      <c r="H38" s="8">
        <f t="shared" si="3"/>
        <v>0</v>
      </c>
      <c r="I38" s="8">
        <v>0</v>
      </c>
      <c r="J38" s="8">
        <v>0</v>
      </c>
      <c r="K38" s="8">
        <v>0</v>
      </c>
      <c r="L38" s="8">
        <v>0</v>
      </c>
      <c r="M38" s="8">
        <f t="shared" si="2"/>
        <v>0</v>
      </c>
      <c r="N38" s="8">
        <v>0</v>
      </c>
      <c r="O38" s="8">
        <v>0</v>
      </c>
      <c r="P38" s="8">
        <v>0</v>
      </c>
      <c r="Q38" s="8">
        <v>0</v>
      </c>
      <c r="R38" s="9" t="s">
        <v>116</v>
      </c>
    </row>
    <row r="39" spans="1:19" ht="21" customHeight="1">
      <c r="A39" s="19" t="s">
        <v>135</v>
      </c>
      <c r="B39" s="50" t="s">
        <v>136</v>
      </c>
      <c r="C39" s="51"/>
      <c r="D39" s="51"/>
      <c r="E39" s="51"/>
      <c r="F39" s="51"/>
      <c r="G39" s="52"/>
      <c r="H39" s="8">
        <f t="shared" si="3"/>
        <v>10</v>
      </c>
      <c r="I39" s="8">
        <f>I40+I42+I50</f>
        <v>0</v>
      </c>
      <c r="J39" s="8">
        <f>J40+J42+J50</f>
        <v>0</v>
      </c>
      <c r="K39" s="8">
        <f>K40+K42+K50</f>
        <v>10</v>
      </c>
      <c r="L39" s="8">
        <f>L40+L42+L50</f>
        <v>0</v>
      </c>
      <c r="M39" s="8">
        <f t="shared" si="2"/>
        <v>0</v>
      </c>
      <c r="N39" s="8">
        <f>N40+N42+N50</f>
        <v>0</v>
      </c>
      <c r="O39" s="8">
        <f>O40+O42+O50</f>
        <v>0</v>
      </c>
      <c r="P39" s="8">
        <f>P40+P42+P50</f>
        <v>0</v>
      </c>
      <c r="Q39" s="8">
        <f>Q40+Q42+Q50</f>
        <v>0</v>
      </c>
      <c r="R39" s="9"/>
    </row>
    <row r="40" spans="1:19" ht="56.25" customHeight="1">
      <c r="A40" s="17" t="s">
        <v>137</v>
      </c>
      <c r="B40" s="17" t="s">
        <v>138</v>
      </c>
      <c r="C40" s="12"/>
      <c r="D40" s="18"/>
      <c r="E40" s="10"/>
      <c r="F40" s="9"/>
      <c r="G40" s="9"/>
      <c r="H40" s="8">
        <f t="shared" si="3"/>
        <v>0</v>
      </c>
      <c r="I40" s="8">
        <f>I41</f>
        <v>0</v>
      </c>
      <c r="J40" s="8">
        <f>J41</f>
        <v>0</v>
      </c>
      <c r="K40" s="8">
        <f>K41</f>
        <v>0</v>
      </c>
      <c r="L40" s="8">
        <f>L41</f>
        <v>0</v>
      </c>
      <c r="M40" s="8">
        <f t="shared" si="2"/>
        <v>0</v>
      </c>
      <c r="N40" s="8">
        <f>N41</f>
        <v>0</v>
      </c>
      <c r="O40" s="8">
        <f>O41</f>
        <v>0</v>
      </c>
      <c r="P40" s="8">
        <f>P41</f>
        <v>0</v>
      </c>
      <c r="Q40" s="8">
        <f>Q41</f>
        <v>0</v>
      </c>
      <c r="R40" s="9"/>
    </row>
    <row r="41" spans="1:19" ht="171" customHeight="1">
      <c r="A41" s="19" t="s">
        <v>139</v>
      </c>
      <c r="B41" s="28" t="s">
        <v>140</v>
      </c>
      <c r="C41" s="23" t="s">
        <v>141</v>
      </c>
      <c r="D41" s="23" t="s">
        <v>142</v>
      </c>
      <c r="E41" s="27" t="s">
        <v>143</v>
      </c>
      <c r="F41" s="9" t="s">
        <v>26</v>
      </c>
      <c r="G41" s="12" t="s">
        <v>27</v>
      </c>
      <c r="H41" s="8">
        <f t="shared" si="3"/>
        <v>0</v>
      </c>
      <c r="I41" s="8">
        <v>0</v>
      </c>
      <c r="J41" s="8">
        <v>0</v>
      </c>
      <c r="K41" s="8">
        <v>0</v>
      </c>
      <c r="L41" s="8">
        <v>0</v>
      </c>
      <c r="M41" s="8">
        <f t="shared" si="2"/>
        <v>0</v>
      </c>
      <c r="N41" s="8">
        <v>0</v>
      </c>
      <c r="O41" s="8">
        <v>0</v>
      </c>
      <c r="P41" s="8">
        <v>0</v>
      </c>
      <c r="Q41" s="8">
        <v>0</v>
      </c>
      <c r="R41" s="9"/>
    </row>
    <row r="42" spans="1:19" ht="86.25" customHeight="1">
      <c r="A42" s="19" t="s">
        <v>144</v>
      </c>
      <c r="B42" s="12" t="s">
        <v>145</v>
      </c>
      <c r="C42" s="17"/>
      <c r="D42" s="17"/>
      <c r="E42" s="10"/>
      <c r="F42" s="9"/>
      <c r="G42" s="12"/>
      <c r="H42" s="8">
        <f t="shared" si="3"/>
        <v>10</v>
      </c>
      <c r="I42" s="8">
        <f>I43+I44+I45+I46+I47+I48+I49</f>
        <v>0</v>
      </c>
      <c r="J42" s="8">
        <f>J43+J44+J45+J46+J47+J48+J49</f>
        <v>0</v>
      </c>
      <c r="K42" s="8">
        <f>K43+K44+K45+K46+K47+K48+K49</f>
        <v>10</v>
      </c>
      <c r="L42" s="8">
        <f>L43+L44+L45+L46+L47+L48+L49</f>
        <v>0</v>
      </c>
      <c r="M42" s="8">
        <f t="shared" si="2"/>
        <v>0</v>
      </c>
      <c r="N42" s="8">
        <f>N43+N44+N45+N46+N47+N48+N49</f>
        <v>0</v>
      </c>
      <c r="O42" s="8">
        <f>O43+O44+O45+O46+O47+O48+O49</f>
        <v>0</v>
      </c>
      <c r="P42" s="8">
        <f>P43+P44+P45+P46+P47+P48+P49</f>
        <v>0</v>
      </c>
      <c r="Q42" s="8">
        <f>Q43+Q44+Q45+Q46+Q47+Q48+Q49</f>
        <v>0</v>
      </c>
      <c r="R42" s="9"/>
    </row>
    <row r="43" spans="1:19" ht="98.25" customHeight="1">
      <c r="A43" s="42" t="s">
        <v>146</v>
      </c>
      <c r="B43" s="53" t="s">
        <v>147</v>
      </c>
      <c r="C43" s="9" t="s">
        <v>148</v>
      </c>
      <c r="D43" s="23" t="s">
        <v>149</v>
      </c>
      <c r="E43" s="27" t="s">
        <v>150</v>
      </c>
      <c r="F43" s="9" t="s">
        <v>151</v>
      </c>
      <c r="G43" s="11" t="s">
        <v>151</v>
      </c>
      <c r="H43" s="8">
        <f t="shared" si="3"/>
        <v>0</v>
      </c>
      <c r="I43" s="8">
        <v>0</v>
      </c>
      <c r="J43" s="8">
        <v>0</v>
      </c>
      <c r="K43" s="8">
        <v>0</v>
      </c>
      <c r="L43" s="8">
        <v>0</v>
      </c>
      <c r="M43" s="8">
        <f t="shared" si="2"/>
        <v>0</v>
      </c>
      <c r="N43" s="8">
        <v>0</v>
      </c>
      <c r="O43" s="8">
        <v>0</v>
      </c>
      <c r="P43" s="8">
        <v>0</v>
      </c>
      <c r="Q43" s="8">
        <v>0</v>
      </c>
      <c r="R43" s="9"/>
      <c r="S43" s="29"/>
    </row>
    <row r="44" spans="1:19" ht="78" customHeight="1">
      <c r="A44" s="42"/>
      <c r="B44" s="53"/>
      <c r="C44" s="9" t="s">
        <v>152</v>
      </c>
      <c r="D44" s="23" t="s">
        <v>153</v>
      </c>
      <c r="E44" s="27" t="s">
        <v>154</v>
      </c>
      <c r="F44" s="9" t="s">
        <v>155</v>
      </c>
      <c r="G44" s="11" t="s">
        <v>156</v>
      </c>
      <c r="H44" s="8">
        <f t="shared" si="3"/>
        <v>0</v>
      </c>
      <c r="I44" s="8">
        <v>0</v>
      </c>
      <c r="J44" s="8">
        <v>0</v>
      </c>
      <c r="K44" s="8">
        <v>0</v>
      </c>
      <c r="L44" s="8">
        <v>0</v>
      </c>
      <c r="M44" s="8">
        <f t="shared" si="2"/>
        <v>0</v>
      </c>
      <c r="N44" s="8">
        <v>0</v>
      </c>
      <c r="O44" s="8">
        <v>0</v>
      </c>
      <c r="P44" s="8">
        <v>0</v>
      </c>
      <c r="Q44" s="8">
        <v>0</v>
      </c>
      <c r="R44" s="9"/>
      <c r="S44" s="29"/>
    </row>
    <row r="45" spans="1:19" ht="119.25" customHeight="1">
      <c r="A45" s="42"/>
      <c r="B45" s="53"/>
      <c r="C45" s="23" t="s">
        <v>157</v>
      </c>
      <c r="D45" s="23" t="s">
        <v>158</v>
      </c>
      <c r="E45" s="27" t="s">
        <v>159</v>
      </c>
      <c r="F45" s="9" t="s">
        <v>160</v>
      </c>
      <c r="G45" s="11" t="s">
        <v>160</v>
      </c>
      <c r="H45" s="8">
        <f t="shared" si="3"/>
        <v>0</v>
      </c>
      <c r="I45" s="8">
        <v>0</v>
      </c>
      <c r="J45" s="8">
        <v>0</v>
      </c>
      <c r="K45" s="8">
        <v>0</v>
      </c>
      <c r="L45" s="8">
        <v>0</v>
      </c>
      <c r="M45" s="8">
        <f t="shared" si="2"/>
        <v>0</v>
      </c>
      <c r="N45" s="8">
        <v>0</v>
      </c>
      <c r="O45" s="8">
        <v>0</v>
      </c>
      <c r="P45" s="8">
        <v>0</v>
      </c>
      <c r="Q45" s="8">
        <v>0</v>
      </c>
      <c r="R45" s="9"/>
      <c r="S45" s="29"/>
    </row>
    <row r="46" spans="1:19" ht="120.75" customHeight="1">
      <c r="A46" s="42"/>
      <c r="B46" s="53"/>
      <c r="C46" s="9" t="s">
        <v>161</v>
      </c>
      <c r="D46" s="23" t="s">
        <v>162</v>
      </c>
      <c r="E46" s="27" t="s">
        <v>163</v>
      </c>
      <c r="F46" s="9" t="s">
        <v>160</v>
      </c>
      <c r="G46" s="11" t="s">
        <v>160</v>
      </c>
      <c r="H46" s="8">
        <f t="shared" si="3"/>
        <v>0</v>
      </c>
      <c r="I46" s="8">
        <v>0</v>
      </c>
      <c r="J46" s="8">
        <v>0</v>
      </c>
      <c r="K46" s="8">
        <v>0</v>
      </c>
      <c r="L46" s="8">
        <v>0</v>
      </c>
      <c r="M46" s="8">
        <f t="shared" si="2"/>
        <v>0</v>
      </c>
      <c r="N46" s="8">
        <v>0</v>
      </c>
      <c r="O46" s="8">
        <v>0</v>
      </c>
      <c r="P46" s="8">
        <v>0</v>
      </c>
      <c r="Q46" s="8">
        <v>0</v>
      </c>
      <c r="R46" s="9"/>
      <c r="S46" s="29"/>
    </row>
    <row r="47" spans="1:19" ht="99.75" customHeight="1">
      <c r="A47" s="42"/>
      <c r="B47" s="53"/>
      <c r="C47" s="23" t="s">
        <v>164</v>
      </c>
      <c r="D47" s="23" t="s">
        <v>165</v>
      </c>
      <c r="E47" s="38" t="s">
        <v>213</v>
      </c>
      <c r="F47" s="37" t="s">
        <v>216</v>
      </c>
      <c r="G47" s="37" t="s">
        <v>217</v>
      </c>
      <c r="H47" s="8">
        <f t="shared" si="3"/>
        <v>0</v>
      </c>
      <c r="I47" s="8">
        <v>0</v>
      </c>
      <c r="J47" s="8">
        <v>0</v>
      </c>
      <c r="K47" s="8">
        <v>0</v>
      </c>
      <c r="L47" s="8">
        <v>0</v>
      </c>
      <c r="M47" s="8">
        <f t="shared" si="2"/>
        <v>0</v>
      </c>
      <c r="N47" s="8">
        <v>0</v>
      </c>
      <c r="O47" s="8">
        <v>0</v>
      </c>
      <c r="P47" s="8">
        <v>0</v>
      </c>
      <c r="Q47" s="8">
        <v>0</v>
      </c>
      <c r="R47" s="11" t="s">
        <v>167</v>
      </c>
      <c r="S47" s="29"/>
    </row>
    <row r="48" spans="1:19" ht="67.5" customHeight="1">
      <c r="A48" s="42"/>
      <c r="B48" s="53"/>
      <c r="C48" s="9" t="s">
        <v>168</v>
      </c>
      <c r="D48" s="23" t="s">
        <v>169</v>
      </c>
      <c r="E48" s="30" t="s">
        <v>166</v>
      </c>
      <c r="F48" s="30" t="s">
        <v>166</v>
      </c>
      <c r="G48" s="30" t="s">
        <v>166</v>
      </c>
      <c r="H48" s="8">
        <f t="shared" si="3"/>
        <v>10</v>
      </c>
      <c r="I48" s="8">
        <v>0</v>
      </c>
      <c r="J48" s="8">
        <v>0</v>
      </c>
      <c r="K48" s="8">
        <v>10</v>
      </c>
      <c r="L48" s="8">
        <v>0</v>
      </c>
      <c r="M48" s="8">
        <f t="shared" si="2"/>
        <v>0</v>
      </c>
      <c r="N48" s="8">
        <v>0</v>
      </c>
      <c r="O48" s="8">
        <v>0</v>
      </c>
      <c r="P48" s="8">
        <v>0</v>
      </c>
      <c r="Q48" s="8">
        <v>0</v>
      </c>
      <c r="R48" s="11" t="s">
        <v>170</v>
      </c>
      <c r="S48" s="29"/>
    </row>
    <row r="49" spans="1:19" ht="149.25" customHeight="1">
      <c r="A49" s="4" t="s">
        <v>171</v>
      </c>
      <c r="B49" s="11" t="s">
        <v>172</v>
      </c>
      <c r="C49" s="9" t="s">
        <v>173</v>
      </c>
      <c r="D49" s="23" t="s">
        <v>149</v>
      </c>
      <c r="E49" s="31" t="s">
        <v>174</v>
      </c>
      <c r="F49" s="11" t="s">
        <v>26</v>
      </c>
      <c r="G49" s="11" t="s">
        <v>160</v>
      </c>
      <c r="H49" s="8">
        <f t="shared" si="3"/>
        <v>0</v>
      </c>
      <c r="I49" s="8">
        <v>0</v>
      </c>
      <c r="J49" s="8">
        <v>0</v>
      </c>
      <c r="K49" s="8">
        <v>0</v>
      </c>
      <c r="L49" s="8">
        <v>0</v>
      </c>
      <c r="M49" s="8">
        <f t="shared" si="2"/>
        <v>0</v>
      </c>
      <c r="N49" s="8">
        <v>0</v>
      </c>
      <c r="O49" s="8">
        <v>0</v>
      </c>
      <c r="P49" s="8">
        <v>0</v>
      </c>
      <c r="Q49" s="8">
        <v>0</v>
      </c>
      <c r="R49" s="32"/>
    </row>
    <row r="50" spans="1:19" ht="39" customHeight="1">
      <c r="A50" s="33" t="s">
        <v>175</v>
      </c>
      <c r="B50" s="9" t="s">
        <v>176</v>
      </c>
      <c r="C50" s="9"/>
      <c r="D50" s="9"/>
      <c r="E50" s="13"/>
      <c r="F50" s="11"/>
      <c r="G50" s="11"/>
      <c r="H50" s="8">
        <f t="shared" si="3"/>
        <v>0</v>
      </c>
      <c r="I50" s="8">
        <f>I51+I52+I53</f>
        <v>0</v>
      </c>
      <c r="J50" s="8">
        <f>J51+J52+J53</f>
        <v>0</v>
      </c>
      <c r="K50" s="8">
        <f>K51+K52+K53</f>
        <v>0</v>
      </c>
      <c r="L50" s="8">
        <f>L51+L52+L53</f>
        <v>0</v>
      </c>
      <c r="M50" s="8">
        <f t="shared" si="2"/>
        <v>0</v>
      </c>
      <c r="N50" s="8">
        <f>N51+N52+N53</f>
        <v>0</v>
      </c>
      <c r="O50" s="8">
        <f>O51+O52+O53</f>
        <v>0</v>
      </c>
      <c r="P50" s="8">
        <f>P51+P52+P53</f>
        <v>0</v>
      </c>
      <c r="Q50" s="8">
        <f>Q51+Q52+Q53</f>
        <v>0</v>
      </c>
      <c r="R50" s="9"/>
    </row>
    <row r="51" spans="1:19" ht="112.5" customHeight="1">
      <c r="A51" s="4" t="s">
        <v>177</v>
      </c>
      <c r="B51" s="11" t="s">
        <v>178</v>
      </c>
      <c r="C51" s="9" t="s">
        <v>179</v>
      </c>
      <c r="D51" s="23" t="s">
        <v>180</v>
      </c>
      <c r="E51" s="38" t="s">
        <v>214</v>
      </c>
      <c r="F51" s="30" t="s">
        <v>50</v>
      </c>
      <c r="G51" s="30" t="s">
        <v>50</v>
      </c>
      <c r="H51" s="8">
        <f t="shared" si="3"/>
        <v>0</v>
      </c>
      <c r="I51" s="8">
        <v>0</v>
      </c>
      <c r="J51" s="8">
        <v>0</v>
      </c>
      <c r="K51" s="8">
        <v>0</v>
      </c>
      <c r="L51" s="8">
        <v>0</v>
      </c>
      <c r="M51" s="8">
        <f t="shared" si="2"/>
        <v>0</v>
      </c>
      <c r="N51" s="8">
        <v>0</v>
      </c>
      <c r="O51" s="8">
        <v>0</v>
      </c>
      <c r="P51" s="8">
        <v>0</v>
      </c>
      <c r="Q51" s="8">
        <v>0</v>
      </c>
      <c r="R51" s="11" t="s">
        <v>181</v>
      </c>
    </row>
    <row r="52" spans="1:19" ht="151.5" customHeight="1">
      <c r="A52" s="4" t="s">
        <v>182</v>
      </c>
      <c r="B52" s="11" t="s">
        <v>183</v>
      </c>
      <c r="C52" s="9" t="s">
        <v>184</v>
      </c>
      <c r="D52" s="23" t="s">
        <v>185</v>
      </c>
      <c r="E52" s="31" t="s">
        <v>186</v>
      </c>
      <c r="F52" s="11" t="s">
        <v>26</v>
      </c>
      <c r="G52" s="11" t="s">
        <v>160</v>
      </c>
      <c r="H52" s="8">
        <f t="shared" si="3"/>
        <v>0</v>
      </c>
      <c r="I52" s="8">
        <v>0</v>
      </c>
      <c r="J52" s="8">
        <v>0</v>
      </c>
      <c r="K52" s="8">
        <v>0</v>
      </c>
      <c r="L52" s="8">
        <v>0</v>
      </c>
      <c r="M52" s="8">
        <f t="shared" si="2"/>
        <v>0</v>
      </c>
      <c r="N52" s="8">
        <v>0</v>
      </c>
      <c r="O52" s="8">
        <v>0</v>
      </c>
      <c r="P52" s="8">
        <v>0</v>
      </c>
      <c r="Q52" s="8">
        <v>0</v>
      </c>
      <c r="R52" s="32"/>
    </row>
    <row r="53" spans="1:19" ht="138.75" customHeight="1">
      <c r="A53" s="4" t="s">
        <v>187</v>
      </c>
      <c r="B53" s="12" t="s">
        <v>188</v>
      </c>
      <c r="C53" s="12" t="s">
        <v>189</v>
      </c>
      <c r="D53" s="23" t="s">
        <v>190</v>
      </c>
      <c r="E53" s="30" t="s">
        <v>50</v>
      </c>
      <c r="F53" s="30" t="s">
        <v>50</v>
      </c>
      <c r="G53" s="30" t="s">
        <v>50</v>
      </c>
      <c r="H53" s="8">
        <f t="shared" si="3"/>
        <v>0</v>
      </c>
      <c r="I53" s="8">
        <v>0</v>
      </c>
      <c r="J53" s="8">
        <v>0</v>
      </c>
      <c r="K53" s="8">
        <v>0</v>
      </c>
      <c r="L53" s="8">
        <v>0</v>
      </c>
      <c r="M53" s="8">
        <f t="shared" si="2"/>
        <v>0</v>
      </c>
      <c r="N53" s="8">
        <v>0</v>
      </c>
      <c r="O53" s="8">
        <v>0</v>
      </c>
      <c r="P53" s="8">
        <v>0</v>
      </c>
      <c r="Q53" s="8">
        <v>0</v>
      </c>
      <c r="R53" s="39" t="s">
        <v>215</v>
      </c>
    </row>
    <row r="54" spans="1:19" ht="18.75">
      <c r="A54" s="4" t="s">
        <v>191</v>
      </c>
      <c r="B54" s="46" t="s">
        <v>192</v>
      </c>
      <c r="C54" s="47"/>
      <c r="D54" s="47"/>
      <c r="E54" s="47"/>
      <c r="F54" s="47"/>
      <c r="G54" s="48"/>
      <c r="H54" s="8">
        <f>SUM(I54:L54)</f>
        <v>32377</v>
      </c>
      <c r="I54" s="8">
        <f>I7+I21+I39</f>
        <v>0</v>
      </c>
      <c r="J54" s="8">
        <f>J7+J21+J39</f>
        <v>0</v>
      </c>
      <c r="K54" s="8">
        <f>K7+K21+K39</f>
        <v>307</v>
      </c>
      <c r="L54" s="8">
        <f>L7+L21+L39</f>
        <v>32070</v>
      </c>
      <c r="M54" s="8">
        <f t="shared" si="2"/>
        <v>23664</v>
      </c>
      <c r="N54" s="8">
        <f>N7+N21+N39</f>
        <v>0</v>
      </c>
      <c r="O54" s="8">
        <f>O7+O21+O39</f>
        <v>0</v>
      </c>
      <c r="P54" s="8">
        <f>P7+P21+P39</f>
        <v>264</v>
      </c>
      <c r="Q54" s="8">
        <f>Q7+Q21+Q39</f>
        <v>23400</v>
      </c>
      <c r="R54" s="4"/>
    </row>
    <row r="55" spans="1:19" ht="24" customHeight="1">
      <c r="A55" s="4" t="s">
        <v>193</v>
      </c>
      <c r="B55" s="46" t="s">
        <v>194</v>
      </c>
      <c r="C55" s="47"/>
      <c r="D55" s="47"/>
      <c r="E55" s="47"/>
      <c r="F55" s="47"/>
      <c r="G55" s="48"/>
      <c r="H55" s="8">
        <f t="shared" si="3"/>
        <v>24</v>
      </c>
      <c r="I55" s="8">
        <f>I21-I23</f>
        <v>0</v>
      </c>
      <c r="J55" s="8">
        <f>J21-J23</f>
        <v>0</v>
      </c>
      <c r="K55" s="8">
        <f>K21-K23</f>
        <v>24</v>
      </c>
      <c r="L55" s="8">
        <f>L21-L23</f>
        <v>0</v>
      </c>
      <c r="M55" s="8">
        <f t="shared" si="2"/>
        <v>0</v>
      </c>
      <c r="N55" s="8">
        <f>N21-N23</f>
        <v>0</v>
      </c>
      <c r="O55" s="8">
        <f>O21-O23</f>
        <v>0</v>
      </c>
      <c r="P55" s="8">
        <f>P21-P23</f>
        <v>0</v>
      </c>
      <c r="Q55" s="8">
        <f>Q21-Q23</f>
        <v>0</v>
      </c>
      <c r="R55" s="4"/>
    </row>
    <row r="56" spans="1:19" ht="25.5" customHeight="1">
      <c r="A56" s="4" t="s">
        <v>195</v>
      </c>
      <c r="B56" s="46" t="s">
        <v>196</v>
      </c>
      <c r="C56" s="47"/>
      <c r="D56" s="47"/>
      <c r="E56" s="47"/>
      <c r="F56" s="47"/>
      <c r="G56" s="48"/>
      <c r="H56" s="8">
        <f t="shared" si="3"/>
        <v>343</v>
      </c>
      <c r="I56" s="8">
        <f>I8+I20</f>
        <v>0</v>
      </c>
      <c r="J56" s="8">
        <f>J8+J20</f>
        <v>0</v>
      </c>
      <c r="K56" s="8">
        <f>K8+K20</f>
        <v>273</v>
      </c>
      <c r="L56" s="8">
        <f>L8+L20</f>
        <v>70</v>
      </c>
      <c r="M56" s="8">
        <f t="shared" si="2"/>
        <v>264</v>
      </c>
      <c r="N56" s="8">
        <f>N8+N20</f>
        <v>0</v>
      </c>
      <c r="O56" s="8">
        <f>O8+O20</f>
        <v>0</v>
      </c>
      <c r="P56" s="8">
        <f>P8+P20</f>
        <v>264</v>
      </c>
      <c r="Q56" s="8">
        <f>Q8+Q20</f>
        <v>0</v>
      </c>
      <c r="R56" s="4"/>
    </row>
    <row r="57" spans="1:19" ht="21" customHeight="1">
      <c r="A57" s="26" t="s">
        <v>197</v>
      </c>
      <c r="B57" s="46" t="s">
        <v>198</v>
      </c>
      <c r="C57" s="47"/>
      <c r="D57" s="47"/>
      <c r="E57" s="47"/>
      <c r="F57" s="47"/>
      <c r="G57" s="48"/>
      <c r="H57" s="8">
        <f t="shared" si="3"/>
        <v>32000</v>
      </c>
      <c r="I57" s="8">
        <f>I15+I23</f>
        <v>0</v>
      </c>
      <c r="J57" s="8">
        <f>J15+J23</f>
        <v>0</v>
      </c>
      <c r="K57" s="8">
        <f>K15+K23</f>
        <v>0</v>
      </c>
      <c r="L57" s="8">
        <f>L15+L23</f>
        <v>32000</v>
      </c>
      <c r="M57" s="8">
        <f t="shared" si="2"/>
        <v>23400</v>
      </c>
      <c r="N57" s="8">
        <f>N15+N23</f>
        <v>0</v>
      </c>
      <c r="O57" s="8">
        <f>O15+O23</f>
        <v>0</v>
      </c>
      <c r="P57" s="8">
        <f>P15+P23</f>
        <v>0</v>
      </c>
      <c r="Q57" s="8">
        <f>Q15+Q23</f>
        <v>23400</v>
      </c>
      <c r="R57" s="4"/>
    </row>
    <row r="58" spans="1:19" ht="22.5" customHeight="1">
      <c r="A58" s="26" t="s">
        <v>199</v>
      </c>
      <c r="B58" s="63" t="s">
        <v>200</v>
      </c>
      <c r="C58" s="64"/>
      <c r="D58" s="64"/>
      <c r="E58" s="64"/>
      <c r="F58" s="64"/>
      <c r="G58" s="65"/>
      <c r="H58" s="8">
        <f t="shared" si="3"/>
        <v>10</v>
      </c>
      <c r="I58" s="8">
        <f>I39</f>
        <v>0</v>
      </c>
      <c r="J58" s="8">
        <f>J39</f>
        <v>0</v>
      </c>
      <c r="K58" s="8">
        <f>K39</f>
        <v>10</v>
      </c>
      <c r="L58" s="8">
        <f>L39</f>
        <v>0</v>
      </c>
      <c r="M58" s="8">
        <f t="shared" si="2"/>
        <v>0</v>
      </c>
      <c r="N58" s="8">
        <f>N39</f>
        <v>0</v>
      </c>
      <c r="O58" s="8">
        <f>O39</f>
        <v>0</v>
      </c>
      <c r="P58" s="8">
        <f>P39</f>
        <v>0</v>
      </c>
      <c r="Q58" s="8">
        <f>Q39</f>
        <v>0</v>
      </c>
      <c r="R58" s="4"/>
    </row>
    <row r="59" spans="1:19" ht="6" customHeight="1">
      <c r="A59" s="34"/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</row>
    <row r="60" spans="1:19" ht="17.25" customHeight="1">
      <c r="A60" s="61" t="s">
        <v>201</v>
      </c>
      <c r="B60" s="61"/>
      <c r="C60" s="61"/>
      <c r="D60" s="35"/>
      <c r="H60" s="62" t="s">
        <v>202</v>
      </c>
      <c r="I60" s="62"/>
      <c r="R60" s="36"/>
    </row>
  </sheetData>
  <mergeCells count="42">
    <mergeCell ref="R9:R10"/>
    <mergeCell ref="M9:M10"/>
    <mergeCell ref="N9:N10"/>
    <mergeCell ref="O9:O10"/>
    <mergeCell ref="P9:P10"/>
    <mergeCell ref="Q9:Q10"/>
    <mergeCell ref="H9:H10"/>
    <mergeCell ref="I9:I10"/>
    <mergeCell ref="J9:J10"/>
    <mergeCell ref="K9:K10"/>
    <mergeCell ref="L9:L10"/>
    <mergeCell ref="A60:C60"/>
    <mergeCell ref="H60:I60"/>
    <mergeCell ref="B54:G54"/>
    <mergeCell ref="B55:G55"/>
    <mergeCell ref="B56:G56"/>
    <mergeCell ref="B57:G57"/>
    <mergeCell ref="B58:G58"/>
    <mergeCell ref="B59:S59"/>
    <mergeCell ref="B7:G7"/>
    <mergeCell ref="F16:G16"/>
    <mergeCell ref="B21:G21"/>
    <mergeCell ref="B39:G39"/>
    <mergeCell ref="A43:A48"/>
    <mergeCell ref="B43:B48"/>
    <mergeCell ref="E9:E10"/>
    <mergeCell ref="D9:D10"/>
    <mergeCell ref="C9:C10"/>
    <mergeCell ref="B9:B10"/>
    <mergeCell ref="A9:A10"/>
    <mergeCell ref="F9:F10"/>
    <mergeCell ref="G9:G10"/>
    <mergeCell ref="A1:R1"/>
    <mergeCell ref="A2:R2"/>
    <mergeCell ref="A4:A5"/>
    <mergeCell ref="B4:B5"/>
    <mergeCell ref="C4:C5"/>
    <mergeCell ref="D4:E4"/>
    <mergeCell ref="F4:G4"/>
    <mergeCell ref="H4:L4"/>
    <mergeCell ref="M4:Q4"/>
    <mergeCell ref="R4:R5"/>
  </mergeCells>
  <pageMargins left="0.15748031496062992" right="0.15748031496062992" top="0.15748031496062992" bottom="0.15748031496062992" header="0.31496062992125984" footer="0.31496062992125984"/>
  <pageSetup paperSize="9" scale="4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9 месяцев</vt:lpstr>
      <vt:lpstr>'9 месяцев'!Заголовки_для_печати</vt:lpstr>
      <vt:lpstr>'9 месяцев'!Область_печати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ARM-7</dc:creator>
  <cp:lastModifiedBy>ARM-7</cp:lastModifiedBy>
  <cp:lastPrinted>2018-10-23T14:44:58Z</cp:lastPrinted>
  <dcterms:created xsi:type="dcterms:W3CDTF">2018-10-17T09:34:36Z</dcterms:created>
  <dcterms:modified xsi:type="dcterms:W3CDTF">2018-10-23T14:51:57Z</dcterms:modified>
</cp:coreProperties>
</file>