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9'!$A$1:$P$42</definedName>
  </definedNames>
  <calcPr fullCalcOnLoad="1"/>
</workbook>
</file>

<file path=xl/sharedStrings.xml><?xml version="1.0" encoding="utf-8"?>
<sst xmlns="http://schemas.openxmlformats.org/spreadsheetml/2006/main" count="183" uniqueCount="135">
  <si>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</si>
  <si>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</si>
  <si>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1.</t>
  </si>
  <si>
    <t>2.</t>
  </si>
  <si>
    <t>3.</t>
  </si>
  <si>
    <t>1.1.</t>
  </si>
  <si>
    <t>1.2.</t>
  </si>
  <si>
    <t>1.3.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</si>
  <si>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</si>
  <si>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</si>
  <si>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</si>
  <si>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</si>
  <si>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</si>
  <si>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>бюджет города</t>
  </si>
  <si>
    <t>Срок реализации (дата)</t>
  </si>
  <si>
    <t>Ответственный исполнитель (руководитель/ФИО)</t>
  </si>
  <si>
    <t>Заключение договора о предоставлении займа</t>
  </si>
  <si>
    <t>Контрольное событие программы</t>
  </si>
  <si>
    <t>сентябрь-октябрь 2014 года</t>
  </si>
  <si>
    <t>IV  квартал 2014 года</t>
  </si>
  <si>
    <t>Проведение городской выставки, ярмарки с участием субъектов МСП</t>
  </si>
  <si>
    <t>3.2.</t>
  </si>
  <si>
    <t xml:space="preserve">Создание подготовленной  для реализации инвестиционных проектов инженерно-транспортной инфраструктуры 
</t>
  </si>
  <si>
    <t>2.2.</t>
  </si>
  <si>
    <t>2.3.</t>
  </si>
  <si>
    <t>2.4.</t>
  </si>
  <si>
    <t xml:space="preserve">Защита прав потребителей в городе Новошахтинске </t>
  </si>
  <si>
    <t>Создание благоприятных 
условий для привлечения инвестиций в город Новошахтинск</t>
  </si>
  <si>
    <t>в течение года</t>
  </si>
  <si>
    <t>федеральный бюджет</t>
  </si>
  <si>
    <t xml:space="preserve">Наименование подпрограммы, основного мероприятия, мероприятия подпрограммы
</t>
  </si>
  <si>
    <t>Финансовая поддержка мероприятий государственно-частного партнерства для реализации инвестиционных проектов</t>
  </si>
  <si>
    <t>2.1.1.</t>
  </si>
  <si>
    <t>2.2.1.</t>
  </si>
  <si>
    <t>2.3.1.</t>
  </si>
  <si>
    <t>2.4.1.</t>
  </si>
  <si>
    <t>2.4.2.</t>
  </si>
  <si>
    <t>4.</t>
  </si>
  <si>
    <t>3.1.1.</t>
  </si>
  <si>
    <t>3.1.2.</t>
  </si>
  <si>
    <t>3.2.1.</t>
  </si>
  <si>
    <t>3.2.2.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</si>
  <si>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</si>
  <si>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</si>
  <si>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</si>
  <si>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</si>
  <si>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</si>
  <si>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Проведение конкурсов в сфере предпринимательства</t>
  </si>
  <si>
    <t>Проведение конкурса в сфере предпринимательства</t>
  </si>
  <si>
    <t xml:space="preserve">Проведение конкурса «Потребителей права нужно знать как дважды-два» </t>
  </si>
  <si>
    <t>Итого по программе</t>
  </si>
  <si>
    <t xml:space="preserve">начальник сектора перспективного развития Администрации города Гончарова Ю.А. </t>
  </si>
  <si>
    <t>начальник отдела экономики Администрации города Воронина В.В.</t>
  </si>
  <si>
    <t>начальник отдела экономики Администрации города  Воронина В.В.</t>
  </si>
  <si>
    <t xml:space="preserve">директор филиала  федерального государственного автономного образовательного учреждения высшего профессионального образования   «Южный федеральный университет»  в г.Новошахтинске Ростовской области Пилипенко Л.И.;                                                                                 начальник отдела экономики Администрации города Воронина В.В.
</t>
  </si>
  <si>
    <t>начальник отдела потребительского рынка Администрации города  Музыкантова Н.М.;                                           начальник отдела экономики Администрации города Воронина В.В.</t>
  </si>
  <si>
    <t>начальник отдела потребительского рынка Администрации города   Музыкантова Н.М.;                                           начальник отдела экономики Администрации города  Воронина В.В.</t>
  </si>
  <si>
    <t>начальник отдела потребительского рынка Администрации города Музыкантова Н.М.</t>
  </si>
  <si>
    <t>I квартал 2014 года</t>
  </si>
  <si>
    <t>Расширение доступа субъектов МСП  к финансовым ресурсам</t>
  </si>
  <si>
    <t>II, IV кварталы 2014 года</t>
  </si>
  <si>
    <t>IV квартал 2014 года</t>
  </si>
  <si>
    <t>II квартал 2014 года</t>
  </si>
  <si>
    <t>II-III кварталы 2014 года</t>
  </si>
  <si>
    <t>по отдельно утвержденному плану</t>
  </si>
  <si>
    <t xml:space="preserve">Отчет </t>
  </si>
  <si>
    <t>Результат реализации                (краткое описание)</t>
  </si>
  <si>
    <t>Фактическая дата начала реализации мероприятия</t>
  </si>
  <si>
    <t>Предусмотрено муниципальной программой</t>
  </si>
  <si>
    <t>Факт на отчетную дату</t>
  </si>
  <si>
    <t>Расходы на реализацию муниципальной программы, (тыс.руб.)</t>
  </si>
  <si>
    <t>Заключено контрактов на отчетную дату, тыс.руб.</t>
  </si>
  <si>
    <t>причины не исполнения мероприятий</t>
  </si>
  <si>
    <t>сентябрь</t>
  </si>
  <si>
    <t>весь период</t>
  </si>
  <si>
    <t>Финансирование мероприятий в текущем году не предусмотрено</t>
  </si>
  <si>
    <t>январь</t>
  </si>
  <si>
    <t xml:space="preserve">Начальник отдела экономики </t>
  </si>
  <si>
    <t>В.В.Воронина</t>
  </si>
  <si>
    <t>Корректировка документов стратегического и территориального планирования города Новошахтинска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</si>
  <si>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</si>
  <si>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</si>
  <si>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декабрь</t>
  </si>
  <si>
    <t>Проведение семинаров, форумов, открытых уроков с участием обучающихся общеобразовательных организаций и студентов высших профессиональных учебных организаций города</t>
  </si>
  <si>
    <t>Проведение семинаров, форумов среди обучающихся общеобразовательных организаций и студентов высших учебных организаций по вопросам предпринимательской деятельности</t>
  </si>
  <si>
    <t>Проведение конкурсов, акций, викторин по направлению «Защита прав потребителей» среди граждан города, обучающихся образовательных организаций города</t>
  </si>
  <si>
    <t>Проведение акции «Узнай свои права»</t>
  </si>
  <si>
    <t>Проведение конкурса «Защита прав потребителей глазами молодого поколения»</t>
  </si>
  <si>
    <t>I квартал</t>
  </si>
  <si>
    <t>II квартал</t>
  </si>
  <si>
    <t>III квартал</t>
  </si>
  <si>
    <t xml:space="preserve">IV  квартал </t>
  </si>
  <si>
    <t>Распространение для потребителей информационно-справочных материалов по вопросам защиты прав потребителей</t>
  </si>
  <si>
    <t xml:space="preserve">Проведение социологических опросов среди населения города </t>
  </si>
  <si>
    <t>Проведение конкурсов, акций, викторин для стимулирования добросовестной конкуренции среди предприятий города</t>
  </si>
  <si>
    <t>Проведение рейтингового конкурса «Доверие потребителей»</t>
  </si>
  <si>
    <t>3.2.3.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</si>
  <si>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потребителям в различных  сферах деятельности</t>
  </si>
  <si>
    <t>Распространение информационно-справочных материалов для хозяйствующих субъектов, осуществляющих деятельность на потребительском рынке города</t>
  </si>
  <si>
    <t>Фактическая дата окончания реализации мероприятия, наступления контрольного события</t>
  </si>
  <si>
    <t>Развитие субъектов малого и среднего предпринимательства   (далее – субъектов МСП) города Новошахтинска</t>
  </si>
  <si>
    <t xml:space="preserve">Предоставление имущественного взноса Некоммерческой организации "Муниципальный фонд поддержки малого предпринимательства " (далее - МФПМП) для целей предоставления  заемных средств субъектам МСП </t>
  </si>
  <si>
    <t>Обеспечение мероприятий, направленных на формирование благоприятного инвестиционного имиджа</t>
  </si>
  <si>
    <t>Подготовка презентационных и информационных материалов об инвестиционном климате и инвестиционных проектах города</t>
  </si>
  <si>
    <t>№                  п/п</t>
  </si>
  <si>
    <t>1.4.</t>
  </si>
  <si>
    <t>Формирование экономических механизмов привлечения и поддержки инвестиций и финансовой инфраструктуры</t>
  </si>
  <si>
    <t xml:space="preserve">директор Некоммерческого партнерства «Новошахтинский Зональный Бизнес-инкубатор» Налесный А.И. 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</si>
  <si>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</si>
  <si>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по решению Наблюдательного совета при Администрации города</t>
  </si>
  <si>
    <t>Проведение конкурса запланировано на IV квартал текущего года</t>
  </si>
  <si>
    <t>IV квартал 2015 года</t>
  </si>
  <si>
    <t>Подготовка презентационных и информационных материалов об инвестиционном климате и инвестиционных проектах города запланирована на 2-е полугодие 2015 года</t>
  </si>
  <si>
    <t>август - октябрь 2016 года</t>
  </si>
  <si>
    <t xml:space="preserve">В рамках празднования 
Дня российского предпринимательства
проведено 70 мероприятий (приложение № 1).                                        </t>
  </si>
  <si>
    <t>не требует финансирования</t>
  </si>
  <si>
    <t>апрель</t>
  </si>
  <si>
    <t>Проведение акции  «Грамотный пассажир»</t>
  </si>
  <si>
    <t>Проведение конкурса  «И такое бывает»</t>
  </si>
  <si>
    <t>Приведение документов стратегического планирования в соответствие с требованиями Федерального закона от 28.06.2014 № 172-ФЗ "О стратегическом планировании в Российской Федерации"</t>
  </si>
  <si>
    <t>Внесены изменения в решение Новошахтинской городской Думы от 29.11.2010 № 217 "Об утверждении Стратегии социально-экономического развития города Новошахтинска на период до 2020 года" (решение Новошахтинской городской Думы от 02.02.2016 № 216); утверждены план мероприятий по реализации Стратегии социально-экономического развития города Новошахтинска на период до 2020 года (распоряжение Администрации города от 21.04.2016 № 61) и среднесрочный прогноз социально-экономического развития муниципального образования "Город Новошахтинск" до 2019 года (распоряжение Администрации города от 15.07.2016 № 132)</t>
  </si>
  <si>
    <t>В целях привлечения жителей города к изучению прав потребителей с 20.06.2016 стартовал конкурс "И такое бывает", который продлится до 31.07.2016 (постановление Администрации города от 03.06.2016 № 469)</t>
  </si>
  <si>
    <t>Среди обучающихся общеобразовательных организаций и организаций начального, среднего профессионального образования города с 21.03.2016 по 30.04.2016 проведен творческий конкурс «Защита прав потребителей глазами молодого поколения» (постановление Администрации города от 18.03.2016 № 171). Победителям конкурса вручены дипломы, кубки и памятные подарки</t>
  </si>
  <si>
    <t>В центре города в районе центральной библиотеки им. М. Горького 26.05.2016 с привлечением волонтеров отдела по работе с молодежью Управления образования распространено 250 информационных листовок и буклетов по правам пассажиров и способам защиты своих прав</t>
  </si>
  <si>
    <t>В помещении МФЦ 15.03.2015 проведена акция «Consumer Consulting – Узнай свои права!», во время которой оказывалась бесплатная консультационная помощь в отношении защиты своих прав в сфере торговли и общественного питания</t>
  </si>
  <si>
    <t xml:space="preserve">С 29 апреля по 31 мая Администрацией города совместно с Новошахтинским городским отделением общероссийской общественной организации малого и среднего предпринимательства «ОПОРА РОССИИ» проводился конкурс бизнес-идей «Создай своё дело». Конкурс проводился среди жителей города Новошахтинска, в возрасте от 14 до 35 лет, в рамках проведения праздничных мероприятий, посвященных Дню российского предпринимательства, в целях популяризации предпринимательства.
</t>
  </si>
  <si>
    <t>На открытых уроках по защите прав потребителей в 6 школах города распространено 251 листовка, во время проведения акции «Consumer Consulting – Узнай свои права!» - 34 листовки, во время проведения акции "Грамотный пассажир" - 250 листовок,  путем личного приема - 68 листовок</t>
  </si>
  <si>
    <t xml:space="preserve">1) МБУЗ "ЦГБ" проведен социологический опрос жителей города в сфере оказания платных медицинских услуг. Опрошено 100 респондентов.                                                       2)МКУ "УГК" проведен опрос о работе пассажирского транспорта. Опрошено 7 444 человек. </t>
  </si>
  <si>
    <t>Подготовлен проект постановления, проведение планируется 07.12.2016 среди предприятий общественного питания.</t>
  </si>
  <si>
    <t>На совещаниях с хозяйствующими субъектами распространено:  27.04.2016 - 31 брошюра, 17.05.2016  - 50 листовок, 03.06.2016 - 21 листовка, 23.08.2016 - 74 листовки, 13.09.2016 - 12 листовок, путем личного приема - 31 листовка</t>
  </si>
  <si>
    <t>об исполнении плана реализации муниципальной программы города Новошахтинска "Развитие экономики" за 9 месяцев 2016 года</t>
  </si>
  <si>
    <t xml:space="preserve">Проведено 9 мероприятий:                                                              1) ярмарка белорусских товаров – с 08.02.2016 по 14.02.2016;
2) ярмарка, приуроченная к празднованию Международного женского дня - с 01.03.2016 по 08.03.2016;
3) ярмарка белорусских товаров – с 14.03.2016 по 20.03.2016
4) ярмарка «Село-городу» - 16.04.2016
5) праздничная Пасхальная ярмарка – с 25.04.2016 по 10.05.2016
6) ярмарка «Село-городу» - 14.05.2016
7) ярмарка меда и продуктов пчеловодства – с 20.05.2016 по 29.05.2016
8) ярмарка «Село-городу» - 11.06.2016
9)тематическая универсальная ярмарка белорусских товаров - с 05.09.2016 по 11.09.2016
</t>
  </si>
  <si>
    <t>Проведена разъяснительная работа с АО "Рыбокомбинат "Донской" по вопросу  участия в конкурсе на право заключения соглашений об участии сторон ГЧП в реализации инвестиционного проекта на территории Ростовской области. По итогам проведенного конкурса АО "Рыбокомбинат "Донской" возмещены затраты на подключение объекта капитального строительства к сетям водоснабжения и водоотведения (министерством жилищно-коммунального хозяйства Ростовской области предоставлена ОА "Рыбокомбинат "Донской" субсидия в размере 2,21 млн.руб.)</t>
  </si>
  <si>
    <t>Ведется работа по подготовке макета инвестиционного паспорта города</t>
  </si>
  <si>
    <t xml:space="preserve">14.09.2016 состоялось заседание рабочей группы по осуществлению отбора получателей субсидий, претендующих на получение субсидии по лизинговым платежам, в том числе первоначальному взносу, на котором было принято решение предоставить субсидию на возмещение части лизинговых платежей, в том числе первоначального взноса:
1. ООО «ЭМС» в сумме 649 376,64 руб.;
2. ООО «Ю-МЕТ» в сумме 1 024 479,59 руб.;
3. ИП Дерюгина Н.С. в сумме 4 643,77 руб.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</si>
</sst>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165" fontId="41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textRotation="90" wrapText="1"/>
    </xf>
    <xf numFmtId="164" fontId="2" fillId="33" borderId="10" xfId="0" applyNumberFormat="1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57" zoomScaleNormal="55" zoomScaleSheetLayoutView="57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" sqref="C10"/>
    </sheetView>
  </sheetViews>
  <sheetFormatPr defaultColWidth="9.140625" defaultRowHeight="5.25" customHeight="1"/>
  <cols>
    <col min="1" max="1" width="10.57421875" style="8" customWidth="1"/>
    <col min="2" max="2" width="41.28125" style="8" customWidth="1"/>
    <col min="3" max="3" width="30.57421875" style="8" customWidth="1"/>
    <col min="4" max="4" width="35.421875" style="8" customWidth="1"/>
    <col min="5" max="5" width="51.140625" style="8" customWidth="1"/>
    <col min="6" max="6" width="20.00390625" style="8" customWidth="1"/>
    <col min="7" max="7" width="19.28125" style="8" customWidth="1"/>
    <col min="8" max="8" width="23.7109375" style="8" hidden="1" customWidth="1"/>
    <col min="9" max="9" width="12.8515625" style="8" bestFit="1" customWidth="1"/>
    <col min="10" max="10" width="10.140625" style="8" hidden="1" customWidth="1"/>
    <col min="11" max="11" width="10.28125" style="8" hidden="1" customWidth="1"/>
    <col min="12" max="12" width="12.7109375" style="8" hidden="1" customWidth="1"/>
    <col min="13" max="13" width="9.00390625" style="8" hidden="1" customWidth="1"/>
    <col min="14" max="14" width="12.57421875" style="8" customWidth="1"/>
    <col min="15" max="15" width="15.00390625" style="8" customWidth="1"/>
    <col min="16" max="16" width="27.8515625" style="8" customWidth="1"/>
    <col min="17" max="16384" width="9.140625" style="2" customWidth="1"/>
  </cols>
  <sheetData>
    <row r="1" spans="1:16" s="5" customFormat="1" ht="20.25">
      <c r="A1" s="22" t="s">
        <v>65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5" customFormat="1" ht="20.25" customHeight="1">
      <c r="A2" s="22" t="s">
        <v>130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ht="12" customHeight="1"/>
    <row r="4" spans="1:16" ht="88.5" customHeight="1">
      <c r="A4" s="23" t="s">
        <v>104</v>
      </c>
      <c r="B4" s="23" t="s">
        <v>30</v>
      </c>
      <c r="C4" s="23" t="s">
        <v>15</v>
      </c>
      <c r="D4" s="23" t="s">
        <v>17</v>
      </c>
      <c r="E4" s="23" t="s">
        <v>66</v>
      </c>
      <c r="F4" s="23" t="s">
        <v>67</v>
      </c>
      <c r="G4" s="23" t="s">
        <v>99</v>
      </c>
      <c r="H4" s="23" t="s">
        <v>14</v>
      </c>
      <c r="I4" s="23" t="s">
        <v>70</v>
      </c>
      <c r="J4" s="23"/>
      <c r="K4" s="23"/>
      <c r="L4" s="23"/>
      <c r="M4" s="23"/>
      <c r="N4" s="23"/>
      <c r="O4" s="23" t="s">
        <v>71</v>
      </c>
      <c r="P4" s="23" t="s">
        <v>72</v>
      </c>
    </row>
    <row r="5" spans="1:16" ht="98.25" customHeight="1">
      <c r="A5" s="23"/>
      <c r="B5" s="23"/>
      <c r="C5" s="23"/>
      <c r="D5" s="23"/>
      <c r="E5" s="23"/>
      <c r="F5" s="23"/>
      <c r="G5" s="23"/>
      <c r="H5" s="23"/>
      <c r="I5" s="17" t="s">
        <v>68</v>
      </c>
      <c r="J5" s="17" t="s">
        <v>11</v>
      </c>
      <c r="K5" s="17" t="s">
        <v>29</v>
      </c>
      <c r="L5" s="17" t="s">
        <v>13</v>
      </c>
      <c r="M5" s="17" t="s">
        <v>12</v>
      </c>
      <c r="N5" s="17" t="s">
        <v>69</v>
      </c>
      <c r="O5" s="23"/>
      <c r="P5" s="23"/>
    </row>
    <row r="6" spans="1:16" s="6" customFormat="1" ht="1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6</v>
      </c>
      <c r="I6" s="16">
        <v>8</v>
      </c>
      <c r="J6" s="16">
        <v>8</v>
      </c>
      <c r="K6" s="16">
        <v>9</v>
      </c>
      <c r="L6" s="16">
        <v>10</v>
      </c>
      <c r="M6" s="16">
        <v>11</v>
      </c>
      <c r="N6" s="16">
        <v>9</v>
      </c>
      <c r="O6" s="16">
        <v>10</v>
      </c>
      <c r="P6" s="16">
        <v>11</v>
      </c>
    </row>
    <row r="7" spans="1:16" ht="63.75" customHeight="1">
      <c r="A7" s="16" t="s">
        <v>2</v>
      </c>
      <c r="B7" s="3" t="s">
        <v>27</v>
      </c>
      <c r="C7" s="3" t="s">
        <v>51</v>
      </c>
      <c r="D7" s="3"/>
      <c r="E7" s="3"/>
      <c r="F7" s="3"/>
      <c r="G7" s="3"/>
      <c r="H7" s="3"/>
      <c r="I7" s="4">
        <f>I8+I9+I10+I11</f>
        <v>2070</v>
      </c>
      <c r="J7" s="4">
        <f aca="true" t="shared" si="0" ref="J7:O7">J8+J9+J10+J11</f>
        <v>0</v>
      </c>
      <c r="K7" s="4">
        <f t="shared" si="0"/>
        <v>0</v>
      </c>
      <c r="L7" s="4">
        <f t="shared" si="0"/>
        <v>0</v>
      </c>
      <c r="M7" s="4">
        <f t="shared" si="0"/>
        <v>2070</v>
      </c>
      <c r="N7" s="4">
        <f t="shared" si="0"/>
        <v>0</v>
      </c>
      <c r="O7" s="4">
        <f t="shared" si="0"/>
        <v>0</v>
      </c>
      <c r="P7" s="3"/>
    </row>
    <row r="8" spans="1:16" ht="236.25" customHeight="1">
      <c r="A8" s="16" t="s">
        <v>5</v>
      </c>
      <c r="B8" s="9" t="s">
        <v>79</v>
      </c>
      <c r="C8" s="3" t="s">
        <v>51</v>
      </c>
      <c r="D8" s="3" t="s">
        <v>119</v>
      </c>
      <c r="E8" s="3" t="s">
        <v>120</v>
      </c>
      <c r="F8" s="3" t="s">
        <v>28</v>
      </c>
      <c r="G8" s="3" t="s">
        <v>28</v>
      </c>
      <c r="H8" s="3" t="s">
        <v>58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18">
        <v>0</v>
      </c>
      <c r="P8" s="3"/>
    </row>
    <row r="9" spans="1:16" ht="218.25" customHeight="1">
      <c r="A9" s="16" t="s">
        <v>6</v>
      </c>
      <c r="B9" s="9" t="s">
        <v>22</v>
      </c>
      <c r="C9" s="3" t="s">
        <v>51</v>
      </c>
      <c r="D9" s="3" t="s">
        <v>31</v>
      </c>
      <c r="E9" s="3" t="s">
        <v>132</v>
      </c>
      <c r="F9" s="3" t="s">
        <v>28</v>
      </c>
      <c r="G9" s="3" t="s">
        <v>28</v>
      </c>
      <c r="H9" s="3" t="s">
        <v>28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18">
        <v>0</v>
      </c>
      <c r="P9" s="3"/>
    </row>
    <row r="10" spans="1:16" ht="93.75" customHeight="1">
      <c r="A10" s="16" t="s">
        <v>7</v>
      </c>
      <c r="B10" s="15" t="s">
        <v>106</v>
      </c>
      <c r="C10" s="11" t="s">
        <v>107</v>
      </c>
      <c r="D10" s="12" t="s">
        <v>108</v>
      </c>
      <c r="E10" s="12"/>
      <c r="F10" s="12" t="s">
        <v>109</v>
      </c>
      <c r="G10" s="12" t="s">
        <v>109</v>
      </c>
      <c r="H10" s="12" t="s">
        <v>109</v>
      </c>
      <c r="I10" s="13">
        <v>2000</v>
      </c>
      <c r="J10" s="13">
        <v>0</v>
      </c>
      <c r="K10" s="13">
        <v>0</v>
      </c>
      <c r="L10" s="13">
        <v>0</v>
      </c>
      <c r="M10" s="13">
        <v>2000</v>
      </c>
      <c r="N10" s="13">
        <v>0</v>
      </c>
      <c r="O10" s="12"/>
      <c r="P10" s="12" t="s">
        <v>110</v>
      </c>
    </row>
    <row r="11" spans="1:16" ht="81.75" customHeight="1">
      <c r="A11" s="28" t="s">
        <v>105</v>
      </c>
      <c r="B11" s="30" t="s">
        <v>102</v>
      </c>
      <c r="C11" s="30" t="s">
        <v>51</v>
      </c>
      <c r="D11" s="12" t="s">
        <v>103</v>
      </c>
      <c r="E11" s="12" t="s">
        <v>133</v>
      </c>
      <c r="F11" s="12" t="s">
        <v>113</v>
      </c>
      <c r="G11" s="12" t="s">
        <v>113</v>
      </c>
      <c r="H11" s="12"/>
      <c r="I11" s="13">
        <v>70</v>
      </c>
      <c r="J11" s="13">
        <v>0</v>
      </c>
      <c r="K11" s="13">
        <v>0</v>
      </c>
      <c r="L11" s="13">
        <v>0</v>
      </c>
      <c r="M11" s="13">
        <v>70</v>
      </c>
      <c r="N11" s="13">
        <v>0</v>
      </c>
      <c r="O11" s="12"/>
      <c r="P11" s="12"/>
    </row>
    <row r="12" spans="1:16" ht="125.25" customHeight="1" hidden="1">
      <c r="A12" s="29"/>
      <c r="B12" s="31"/>
      <c r="C12" s="31"/>
      <c r="D12" s="12" t="s">
        <v>103</v>
      </c>
      <c r="E12" s="12"/>
      <c r="F12" s="14" t="s">
        <v>111</v>
      </c>
      <c r="G12" s="14" t="s">
        <v>111</v>
      </c>
      <c r="H12" s="12"/>
      <c r="I12" s="13">
        <v>70</v>
      </c>
      <c r="J12" s="13">
        <v>0</v>
      </c>
      <c r="K12" s="13">
        <v>0</v>
      </c>
      <c r="L12" s="13">
        <v>0</v>
      </c>
      <c r="M12" s="13">
        <v>70</v>
      </c>
      <c r="N12" s="13">
        <v>0</v>
      </c>
      <c r="O12" s="12"/>
      <c r="P12" s="12" t="s">
        <v>112</v>
      </c>
    </row>
    <row r="13" spans="1:16" ht="68.25" customHeight="1">
      <c r="A13" s="16" t="s">
        <v>3</v>
      </c>
      <c r="B13" s="3" t="s">
        <v>100</v>
      </c>
      <c r="C13" s="3" t="s">
        <v>52</v>
      </c>
      <c r="D13" s="3"/>
      <c r="E13" s="3"/>
      <c r="F13" s="3"/>
      <c r="G13" s="3"/>
      <c r="H13" s="3"/>
      <c r="I13" s="4">
        <f>I14+I16+I18+I20</f>
        <v>1678.5</v>
      </c>
      <c r="J13" s="4">
        <f>J14+J16+J18+J20</f>
        <v>2152.2</v>
      </c>
      <c r="K13" s="4">
        <f>K14+K16+K18+K20</f>
        <v>0</v>
      </c>
      <c r="L13" s="4">
        <f>L14+L16+L18+L20</f>
        <v>236.5</v>
      </c>
      <c r="M13" s="4">
        <f>M14+M16+M18+M20</f>
        <v>0</v>
      </c>
      <c r="N13" s="4">
        <f>N14+O16+O18+O20</f>
        <v>447.7</v>
      </c>
      <c r="O13" s="4">
        <f>O14+P16+P18+P20</f>
        <v>0</v>
      </c>
      <c r="P13" s="3"/>
    </row>
    <row r="14" spans="1:16" ht="45.75" customHeight="1">
      <c r="A14" s="16" t="s">
        <v>8</v>
      </c>
      <c r="B14" s="9" t="s">
        <v>59</v>
      </c>
      <c r="C14" s="3" t="s">
        <v>52</v>
      </c>
      <c r="D14" s="3"/>
      <c r="E14" s="3"/>
      <c r="F14" s="3"/>
      <c r="G14" s="3"/>
      <c r="H14" s="3"/>
      <c r="I14" s="4">
        <f aca="true" t="shared" si="1" ref="I14:N14">I15</f>
        <v>1678.5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447.7</v>
      </c>
      <c r="O14" s="4">
        <f>O15</f>
        <v>0</v>
      </c>
      <c r="P14" s="3"/>
    </row>
    <row r="15" spans="1:16" ht="184.5" customHeight="1">
      <c r="A15" s="16" t="s">
        <v>32</v>
      </c>
      <c r="B15" s="9" t="s">
        <v>80</v>
      </c>
      <c r="C15" s="3" t="s">
        <v>53</v>
      </c>
      <c r="D15" s="9" t="s">
        <v>81</v>
      </c>
      <c r="E15" s="3" t="s">
        <v>134</v>
      </c>
      <c r="F15" s="3" t="s">
        <v>73</v>
      </c>
      <c r="G15" s="3" t="s">
        <v>82</v>
      </c>
      <c r="H15" s="3" t="s">
        <v>18</v>
      </c>
      <c r="I15" s="4">
        <f>1230.8+269.2+178.5</f>
        <v>1678.5</v>
      </c>
      <c r="J15" s="4">
        <v>0</v>
      </c>
      <c r="K15" s="4">
        <v>0</v>
      </c>
      <c r="L15" s="4">
        <v>0</v>
      </c>
      <c r="M15" s="4">
        <v>0</v>
      </c>
      <c r="N15" s="4">
        <f>269.2+178.5</f>
        <v>447.7</v>
      </c>
      <c r="O15" s="4">
        <v>0</v>
      </c>
      <c r="P15" s="9"/>
    </row>
    <row r="16" spans="1:17" ht="51" customHeight="1">
      <c r="A16" s="16" t="s">
        <v>23</v>
      </c>
      <c r="B16" s="9" t="s">
        <v>0</v>
      </c>
      <c r="C16" s="3" t="s">
        <v>53</v>
      </c>
      <c r="D16" s="3"/>
      <c r="E16" s="3"/>
      <c r="F16" s="3"/>
      <c r="G16" s="3"/>
      <c r="H16" s="3"/>
      <c r="I16" s="4">
        <f>I17</f>
        <v>0</v>
      </c>
      <c r="J16" s="4">
        <f aca="true" t="shared" si="2" ref="J16:O16">J17</f>
        <v>2152.2</v>
      </c>
      <c r="K16" s="4">
        <f t="shared" si="2"/>
        <v>0</v>
      </c>
      <c r="L16" s="4">
        <f t="shared" si="2"/>
        <v>236.5</v>
      </c>
      <c r="M16" s="4">
        <f t="shared" si="2"/>
        <v>0</v>
      </c>
      <c r="N16" s="4">
        <f t="shared" si="2"/>
        <v>0</v>
      </c>
      <c r="O16" s="4">
        <f t="shared" si="2"/>
        <v>0</v>
      </c>
      <c r="P16" s="16"/>
      <c r="Q16" s="1"/>
    </row>
    <row r="17" spans="1:17" ht="109.5" customHeight="1">
      <c r="A17" s="16" t="s">
        <v>33</v>
      </c>
      <c r="B17" s="9" t="s">
        <v>101</v>
      </c>
      <c r="C17" s="3" t="s">
        <v>53</v>
      </c>
      <c r="D17" s="9" t="s">
        <v>16</v>
      </c>
      <c r="E17" s="9"/>
      <c r="F17" s="9" t="s">
        <v>73</v>
      </c>
      <c r="G17" s="9" t="s">
        <v>82</v>
      </c>
      <c r="H17" s="9" t="s">
        <v>18</v>
      </c>
      <c r="I17" s="4">
        <v>0</v>
      </c>
      <c r="J17" s="4">
        <v>2152.2</v>
      </c>
      <c r="K17" s="4">
        <v>0</v>
      </c>
      <c r="L17" s="4">
        <v>236.5</v>
      </c>
      <c r="M17" s="4">
        <v>0</v>
      </c>
      <c r="N17" s="4">
        <v>0</v>
      </c>
      <c r="O17" s="16">
        <v>0</v>
      </c>
      <c r="P17" s="3" t="s">
        <v>75</v>
      </c>
      <c r="Q17" s="1"/>
    </row>
    <row r="18" spans="1:17" ht="57" customHeight="1">
      <c r="A18" s="16" t="s">
        <v>24</v>
      </c>
      <c r="B18" s="9" t="s">
        <v>1</v>
      </c>
      <c r="C18" s="3" t="s">
        <v>52</v>
      </c>
      <c r="D18" s="3"/>
      <c r="E18" s="3"/>
      <c r="F18" s="3"/>
      <c r="G18" s="3"/>
      <c r="H18" s="3"/>
      <c r="I18" s="4">
        <f>I19</f>
        <v>0</v>
      </c>
      <c r="J18" s="4">
        <f aca="true" t="shared" si="3" ref="J18:O18">J19</f>
        <v>0</v>
      </c>
      <c r="K18" s="4">
        <f t="shared" si="3"/>
        <v>0</v>
      </c>
      <c r="L18" s="4">
        <f t="shared" si="3"/>
        <v>0</v>
      </c>
      <c r="M18" s="4">
        <f t="shared" si="3"/>
        <v>0</v>
      </c>
      <c r="N18" s="4">
        <f t="shared" si="3"/>
        <v>0</v>
      </c>
      <c r="O18" s="4">
        <f t="shared" si="3"/>
        <v>0</v>
      </c>
      <c r="P18" s="3"/>
      <c r="Q18" s="1"/>
    </row>
    <row r="19" spans="1:16" ht="240" customHeight="1">
      <c r="A19" s="16" t="s">
        <v>34</v>
      </c>
      <c r="B19" s="3" t="s">
        <v>83</v>
      </c>
      <c r="C19" s="3" t="s">
        <v>54</v>
      </c>
      <c r="D19" s="3" t="s">
        <v>84</v>
      </c>
      <c r="E19" s="10" t="s">
        <v>114</v>
      </c>
      <c r="F19" s="3" t="s">
        <v>76</v>
      </c>
      <c r="G19" s="3" t="s">
        <v>82</v>
      </c>
      <c r="H19" s="3" t="s">
        <v>60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0">
        <v>0</v>
      </c>
      <c r="P19" s="3" t="s">
        <v>115</v>
      </c>
    </row>
    <row r="20" spans="1:16" ht="105" customHeight="1">
      <c r="A20" s="16" t="s">
        <v>25</v>
      </c>
      <c r="B20" s="9" t="s">
        <v>46</v>
      </c>
      <c r="C20" s="3" t="s">
        <v>55</v>
      </c>
      <c r="D20" s="3"/>
      <c r="E20" s="3"/>
      <c r="F20" s="3"/>
      <c r="G20" s="3"/>
      <c r="H20" s="3"/>
      <c r="I20" s="4">
        <f>I21+I22</f>
        <v>0</v>
      </c>
      <c r="J20" s="4">
        <f aca="true" t="shared" si="4" ref="J20:M21">SUM(K20:N20)</f>
        <v>0</v>
      </c>
      <c r="K20" s="4">
        <f t="shared" si="4"/>
        <v>0</v>
      </c>
      <c r="L20" s="4">
        <f t="shared" si="4"/>
        <v>0</v>
      </c>
      <c r="M20" s="4">
        <f t="shared" si="4"/>
        <v>0</v>
      </c>
      <c r="N20" s="4">
        <f>N21+N22</f>
        <v>0</v>
      </c>
      <c r="O20" s="3"/>
      <c r="P20" s="3"/>
    </row>
    <row r="21" spans="1:16" ht="185.25" customHeight="1">
      <c r="A21" s="16" t="s">
        <v>35</v>
      </c>
      <c r="B21" s="3" t="s">
        <v>47</v>
      </c>
      <c r="C21" s="3" t="s">
        <v>56</v>
      </c>
      <c r="D21" s="3" t="s">
        <v>48</v>
      </c>
      <c r="E21" s="3" t="s">
        <v>125</v>
      </c>
      <c r="F21" s="3" t="s">
        <v>116</v>
      </c>
      <c r="G21" s="3" t="s">
        <v>82</v>
      </c>
      <c r="H21" s="3" t="s">
        <v>19</v>
      </c>
      <c r="I21" s="4">
        <f>SUM(J21:M21)</f>
        <v>0</v>
      </c>
      <c r="J21" s="4">
        <f t="shared" si="4"/>
        <v>0</v>
      </c>
      <c r="K21" s="4">
        <f t="shared" si="4"/>
        <v>0</v>
      </c>
      <c r="L21" s="4">
        <f t="shared" si="4"/>
        <v>0</v>
      </c>
      <c r="M21" s="4">
        <f t="shared" si="4"/>
        <v>0</v>
      </c>
      <c r="N21" s="4">
        <f>SUM(O21:R21)</f>
        <v>0</v>
      </c>
      <c r="O21" s="4">
        <f>SUM(P21:S21)</f>
        <v>0</v>
      </c>
      <c r="P21" s="3" t="s">
        <v>115</v>
      </c>
    </row>
    <row r="22" spans="1:16" ht="289.5" customHeight="1">
      <c r="A22" s="16" t="s">
        <v>36</v>
      </c>
      <c r="B22" s="3" t="s">
        <v>10</v>
      </c>
      <c r="C22" s="3" t="s">
        <v>56</v>
      </c>
      <c r="D22" s="3" t="s">
        <v>20</v>
      </c>
      <c r="E22" s="3" t="s">
        <v>131</v>
      </c>
      <c r="F22" s="3" t="s">
        <v>74</v>
      </c>
      <c r="G22" s="3" t="s">
        <v>74</v>
      </c>
      <c r="H22" s="3" t="s">
        <v>64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3">
        <v>0</v>
      </c>
      <c r="P22" s="3" t="s">
        <v>115</v>
      </c>
    </row>
    <row r="23" spans="1:16" ht="66" customHeight="1">
      <c r="A23" s="16" t="s">
        <v>4</v>
      </c>
      <c r="B23" s="3" t="s">
        <v>26</v>
      </c>
      <c r="C23" s="3" t="s">
        <v>57</v>
      </c>
      <c r="D23" s="3"/>
      <c r="E23" s="3"/>
      <c r="F23" s="3"/>
      <c r="G23" s="3"/>
      <c r="H23" s="3"/>
      <c r="I23" s="4">
        <f>I24+I31</f>
        <v>0</v>
      </c>
      <c r="J23" s="4">
        <f aca="true" t="shared" si="5" ref="J23:O23">J24+J31</f>
        <v>0</v>
      </c>
      <c r="K23" s="4">
        <f t="shared" si="5"/>
        <v>0</v>
      </c>
      <c r="L23" s="4">
        <f t="shared" si="5"/>
        <v>0</v>
      </c>
      <c r="M23" s="4">
        <f t="shared" si="5"/>
        <v>0</v>
      </c>
      <c r="N23" s="4">
        <f t="shared" si="5"/>
        <v>0</v>
      </c>
      <c r="O23" s="4">
        <f t="shared" si="5"/>
        <v>0</v>
      </c>
      <c r="P23" s="3"/>
    </row>
    <row r="24" spans="1:17" ht="64.5" customHeight="1">
      <c r="A24" s="16" t="s">
        <v>9</v>
      </c>
      <c r="B24" s="3" t="s">
        <v>45</v>
      </c>
      <c r="C24" s="3" t="s">
        <v>57</v>
      </c>
      <c r="D24" s="3"/>
      <c r="E24" s="3"/>
      <c r="F24" s="3"/>
      <c r="G24" s="3"/>
      <c r="H24" s="3"/>
      <c r="I24" s="4">
        <f>I25+I27+I28+I29+I30</f>
        <v>0</v>
      </c>
      <c r="J24" s="4">
        <f aca="true" t="shared" si="6" ref="J24:O24">J25+J27+J28+J29+J30</f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0</v>
      </c>
      <c r="P24" s="3"/>
      <c r="Q24" s="7"/>
    </row>
    <row r="25" spans="1:17" ht="93" customHeight="1">
      <c r="A25" s="23" t="s">
        <v>38</v>
      </c>
      <c r="B25" s="24" t="s">
        <v>85</v>
      </c>
      <c r="C25" s="24" t="s">
        <v>57</v>
      </c>
      <c r="D25" s="3" t="s">
        <v>86</v>
      </c>
      <c r="E25" s="3" t="s">
        <v>124</v>
      </c>
      <c r="F25" s="9" t="s">
        <v>88</v>
      </c>
      <c r="G25" s="9" t="s">
        <v>88</v>
      </c>
      <c r="H25" s="3" t="s">
        <v>61</v>
      </c>
      <c r="I25" s="4">
        <f>+J25+K25+L25+M25</f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3">
        <v>0</v>
      </c>
      <c r="P25" s="3"/>
      <c r="Q25" s="7"/>
    </row>
    <row r="26" spans="1:17" ht="111" customHeight="1">
      <c r="A26" s="23"/>
      <c r="B26" s="24"/>
      <c r="C26" s="24"/>
      <c r="D26" s="3" t="s">
        <v>117</v>
      </c>
      <c r="E26" s="3" t="s">
        <v>123</v>
      </c>
      <c r="F26" s="9" t="s">
        <v>89</v>
      </c>
      <c r="G26" s="9" t="s">
        <v>89</v>
      </c>
      <c r="H26" s="3"/>
      <c r="I26" s="4"/>
      <c r="J26" s="4"/>
      <c r="K26" s="4"/>
      <c r="L26" s="4"/>
      <c r="M26" s="4"/>
      <c r="N26" s="4"/>
      <c r="O26" s="3"/>
      <c r="P26" s="3"/>
      <c r="Q26" s="7"/>
    </row>
    <row r="27" spans="1:17" ht="144" customHeight="1">
      <c r="A27" s="23"/>
      <c r="B27" s="24"/>
      <c r="C27" s="24"/>
      <c r="D27" s="3" t="s">
        <v>87</v>
      </c>
      <c r="E27" s="9" t="s">
        <v>122</v>
      </c>
      <c r="F27" s="9" t="s">
        <v>88</v>
      </c>
      <c r="G27" s="9" t="s">
        <v>89</v>
      </c>
      <c r="H27" s="3"/>
      <c r="I27" s="4">
        <v>0</v>
      </c>
      <c r="J27" s="4"/>
      <c r="K27" s="4"/>
      <c r="L27" s="4"/>
      <c r="M27" s="4"/>
      <c r="N27" s="4">
        <v>0</v>
      </c>
      <c r="O27" s="3">
        <v>0</v>
      </c>
      <c r="P27" s="3"/>
      <c r="Q27" s="7"/>
    </row>
    <row r="28" spans="1:17" ht="86.25" customHeight="1">
      <c r="A28" s="23"/>
      <c r="B28" s="24"/>
      <c r="C28" s="24"/>
      <c r="D28" s="3" t="s">
        <v>118</v>
      </c>
      <c r="E28" s="9" t="s">
        <v>121</v>
      </c>
      <c r="F28" s="9" t="s">
        <v>89</v>
      </c>
      <c r="G28" s="9" t="s">
        <v>90</v>
      </c>
      <c r="H28" s="3"/>
      <c r="I28" s="4">
        <v>0</v>
      </c>
      <c r="J28" s="4"/>
      <c r="K28" s="4"/>
      <c r="L28" s="4"/>
      <c r="M28" s="4"/>
      <c r="N28" s="4">
        <v>0</v>
      </c>
      <c r="O28" s="3">
        <v>0</v>
      </c>
      <c r="P28" s="3"/>
      <c r="Q28" s="7"/>
    </row>
    <row r="29" spans="1:17" ht="52.5" customHeight="1">
      <c r="A29" s="23"/>
      <c r="B29" s="24"/>
      <c r="C29" s="24"/>
      <c r="D29" s="3" t="s">
        <v>49</v>
      </c>
      <c r="E29" s="9"/>
      <c r="F29" s="9" t="s">
        <v>91</v>
      </c>
      <c r="G29" s="9" t="s">
        <v>91</v>
      </c>
      <c r="H29" s="3" t="s">
        <v>62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3">
        <v>0</v>
      </c>
      <c r="P29" s="3"/>
      <c r="Q29" s="7"/>
    </row>
    <row r="30" spans="1:16" ht="123" customHeight="1">
      <c r="A30" s="16" t="s">
        <v>39</v>
      </c>
      <c r="B30" s="9" t="s">
        <v>43</v>
      </c>
      <c r="C30" s="3" t="s">
        <v>57</v>
      </c>
      <c r="D30" s="3" t="s">
        <v>92</v>
      </c>
      <c r="E30" s="9" t="s">
        <v>126</v>
      </c>
      <c r="F30" s="9" t="s">
        <v>89</v>
      </c>
      <c r="G30" s="9" t="s">
        <v>90</v>
      </c>
      <c r="H30" s="3" t="s">
        <v>63</v>
      </c>
      <c r="I30" s="4">
        <f>+J30+K30+L30+M30</f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3">
        <v>0</v>
      </c>
      <c r="P30" s="14"/>
    </row>
    <row r="31" spans="1:16" ht="68.25" customHeight="1">
      <c r="A31" s="19" t="s">
        <v>21</v>
      </c>
      <c r="B31" s="3" t="s">
        <v>44</v>
      </c>
      <c r="C31" s="3" t="s">
        <v>57</v>
      </c>
      <c r="D31" s="3"/>
      <c r="E31" s="9"/>
      <c r="F31" s="9"/>
      <c r="G31" s="9"/>
      <c r="H31" s="3"/>
      <c r="I31" s="4">
        <f aca="true" t="shared" si="7" ref="I31:N31">I32+I33+I34</f>
        <v>0</v>
      </c>
      <c r="J31" s="4">
        <f t="shared" si="7"/>
        <v>0</v>
      </c>
      <c r="K31" s="4">
        <f t="shared" si="7"/>
        <v>0</v>
      </c>
      <c r="L31" s="4">
        <f t="shared" si="7"/>
        <v>0</v>
      </c>
      <c r="M31" s="4">
        <f t="shared" si="7"/>
        <v>0</v>
      </c>
      <c r="N31" s="4">
        <f t="shared" si="7"/>
        <v>0</v>
      </c>
      <c r="O31" s="3">
        <v>0</v>
      </c>
      <c r="P31" s="3"/>
    </row>
    <row r="32" spans="1:16" ht="112.5" customHeight="1">
      <c r="A32" s="16" t="s">
        <v>40</v>
      </c>
      <c r="B32" s="9" t="s">
        <v>42</v>
      </c>
      <c r="C32" s="3" t="s">
        <v>57</v>
      </c>
      <c r="D32" s="3" t="s">
        <v>93</v>
      </c>
      <c r="E32" s="3" t="s">
        <v>127</v>
      </c>
      <c r="F32" s="9" t="s">
        <v>89</v>
      </c>
      <c r="G32" s="9" t="s">
        <v>90</v>
      </c>
      <c r="H32" s="3" t="s">
        <v>62</v>
      </c>
      <c r="I32" s="4">
        <f aca="true" t="shared" si="8" ref="I32:N32">+J32+K32+L32+M32</f>
        <v>0</v>
      </c>
      <c r="J32" s="4">
        <f t="shared" si="8"/>
        <v>0</v>
      </c>
      <c r="K32" s="4">
        <f t="shared" si="8"/>
        <v>0</v>
      </c>
      <c r="L32" s="4">
        <f t="shared" si="8"/>
        <v>0</v>
      </c>
      <c r="M32" s="4">
        <f t="shared" si="8"/>
        <v>0</v>
      </c>
      <c r="N32" s="4">
        <f t="shared" si="8"/>
        <v>0</v>
      </c>
      <c r="O32" s="3">
        <v>0</v>
      </c>
      <c r="P32" s="3"/>
    </row>
    <row r="33" spans="1:16" ht="68.25" customHeight="1">
      <c r="A33" s="16" t="s">
        <v>41</v>
      </c>
      <c r="B33" s="3" t="s">
        <v>94</v>
      </c>
      <c r="C33" s="3" t="s">
        <v>57</v>
      </c>
      <c r="D33" s="3" t="s">
        <v>95</v>
      </c>
      <c r="E33" s="9" t="s">
        <v>128</v>
      </c>
      <c r="F33" s="9" t="s">
        <v>90</v>
      </c>
      <c r="G33" s="9" t="s">
        <v>91</v>
      </c>
      <c r="H33" s="3" t="s">
        <v>63</v>
      </c>
      <c r="I33" s="4">
        <f>+J33+K33+L33+M33</f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3">
        <v>0</v>
      </c>
      <c r="P33" s="3"/>
    </row>
    <row r="34" spans="1:16" ht="117" customHeight="1">
      <c r="A34" s="16" t="s">
        <v>96</v>
      </c>
      <c r="B34" s="9" t="s">
        <v>97</v>
      </c>
      <c r="C34" s="3" t="s">
        <v>57</v>
      </c>
      <c r="D34" s="3" t="s">
        <v>98</v>
      </c>
      <c r="E34" s="9" t="s">
        <v>129</v>
      </c>
      <c r="F34" s="9" t="s">
        <v>89</v>
      </c>
      <c r="G34" s="9" t="s">
        <v>90</v>
      </c>
      <c r="H34" s="3"/>
      <c r="I34" s="4">
        <v>0</v>
      </c>
      <c r="J34" s="4"/>
      <c r="K34" s="4"/>
      <c r="L34" s="4"/>
      <c r="M34" s="4"/>
      <c r="N34" s="4">
        <v>0</v>
      </c>
      <c r="O34" s="3">
        <v>0</v>
      </c>
      <c r="P34" s="14"/>
    </row>
    <row r="35" spans="1:16" ht="15">
      <c r="A35" s="16" t="s">
        <v>37</v>
      </c>
      <c r="B35" s="3" t="s">
        <v>50</v>
      </c>
      <c r="C35" s="3"/>
      <c r="D35" s="3"/>
      <c r="E35" s="3"/>
      <c r="F35" s="3"/>
      <c r="G35" s="3"/>
      <c r="H35" s="3"/>
      <c r="I35" s="4">
        <f>I7+I13+I23</f>
        <v>3748.5</v>
      </c>
      <c r="J35" s="4">
        <f aca="true" t="shared" si="9" ref="J35:O35">J7+J13+J23</f>
        <v>2152.2</v>
      </c>
      <c r="K35" s="4">
        <f t="shared" si="9"/>
        <v>0</v>
      </c>
      <c r="L35" s="4">
        <f t="shared" si="9"/>
        <v>236.5</v>
      </c>
      <c r="M35" s="4">
        <f t="shared" si="9"/>
        <v>2070</v>
      </c>
      <c r="N35" s="4">
        <f t="shared" si="9"/>
        <v>447.7</v>
      </c>
      <c r="O35" s="4">
        <f t="shared" si="9"/>
        <v>0</v>
      </c>
      <c r="P35" s="3"/>
    </row>
    <row r="36" spans="1:17" ht="21" customHeight="1">
      <c r="A36" s="2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6" ht="21" customHeight="1">
      <c r="A37" s="27" t="s">
        <v>77</v>
      </c>
      <c r="B37" s="27"/>
      <c r="C37" s="27"/>
      <c r="D37" s="27"/>
      <c r="O37" s="26" t="s">
        <v>78</v>
      </c>
      <c r="P37" s="26"/>
    </row>
    <row r="38" spans="1:17" ht="22.5" customHeight="1">
      <c r="A38" s="2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40" ht="15">
      <c r="B40" s="21"/>
    </row>
    <row r="41" ht="15">
      <c r="B41" s="21"/>
    </row>
  </sheetData>
  <sheetProtection/>
  <mergeCells count="23">
    <mergeCell ref="A37:D37"/>
    <mergeCell ref="A11:A12"/>
    <mergeCell ref="B11:B12"/>
    <mergeCell ref="C11:C12"/>
    <mergeCell ref="E4:E5"/>
    <mergeCell ref="C25:C29"/>
    <mergeCell ref="B38:Q38"/>
    <mergeCell ref="F4:F5"/>
    <mergeCell ref="G4:G5"/>
    <mergeCell ref="I4:N4"/>
    <mergeCell ref="O4:O5"/>
    <mergeCell ref="P4:P5"/>
    <mergeCell ref="C4:C5"/>
    <mergeCell ref="D4:D5"/>
    <mergeCell ref="O37:P37"/>
    <mergeCell ref="B36:Q36"/>
    <mergeCell ref="A1:P1"/>
    <mergeCell ref="A4:A5"/>
    <mergeCell ref="B4:B5"/>
    <mergeCell ref="A25:A29"/>
    <mergeCell ref="B25:B29"/>
    <mergeCell ref="A2:P2"/>
    <mergeCell ref="H4:H5"/>
  </mergeCells>
  <printOptions/>
  <pageMargins left="0.31496062992125984" right="0.31496062992125984" top="0.15748031496062992" bottom="0.15748031496062992" header="0.31496062992125984" footer="0.31496062992125984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2016-10-20T12:11:51Z</dcterms:modified>
  <cp:category/>
  <cp:version/>
  <cp:contentType/>
  <cp:contentStatus/>
</cp:coreProperties>
</file>