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еш Думы №200" sheetId="1" r:id="rId1"/>
  </sheets>
  <definedNames>
    <definedName name="_xlnm.Print_Area" localSheetId="0">'реш Думы №200'!$A$1:$K$68</definedName>
    <definedName name="_xlnm.Print_Titles" localSheetId="0">'реш Думы №200'!$8:$8</definedName>
    <definedName name="Excel_BuiltIn_Print_Area" localSheetId="0">'реш Думы №200'!$A$1:$K$69</definedName>
    <definedName name="Excel_BuiltIn_Print_Titles" localSheetId="0">'реш Думы №200'!$8:$8</definedName>
  </definedNames>
  <calcPr fullCalcOnLoad="1"/>
</workbook>
</file>

<file path=xl/sharedStrings.xml><?xml version="1.0" encoding="utf-8"?>
<sst xmlns="http://schemas.openxmlformats.org/spreadsheetml/2006/main" count="256" uniqueCount="174">
  <si>
    <t xml:space="preserve">Приложение </t>
  </si>
  <si>
    <r>
      <rPr>
        <sz val="12"/>
        <color indexed="8"/>
        <rFont val="Arial"/>
        <family val="2"/>
      </rPr>
      <t xml:space="preserve">к распоряжению
МКУ "УГХ"
От </t>
    </r>
    <r>
      <rPr>
        <u val="single"/>
        <sz val="12"/>
        <color indexed="8"/>
        <rFont val="Arial"/>
        <family val="2"/>
      </rPr>
      <t xml:space="preserve">11.01.2021 </t>
    </r>
    <r>
      <rPr>
        <sz val="12"/>
        <color indexed="8"/>
        <rFont val="Arial"/>
        <family val="2"/>
      </rPr>
      <t xml:space="preserve">№ </t>
    </r>
    <r>
      <rPr>
        <u val="single"/>
        <sz val="12"/>
        <color indexed="8"/>
        <rFont val="Arial"/>
        <family val="2"/>
      </rPr>
      <t xml:space="preserve">1
</t>
    </r>
    <r>
      <rPr>
        <sz val="12"/>
        <color indexed="8"/>
        <rFont val="Arial"/>
        <family val="2"/>
      </rPr>
      <t xml:space="preserve">
</t>
    </r>
  </si>
  <si>
    <t>План</t>
  </si>
  <si>
    <t>реализации  муниципальной программы города Новошахтинска «Обеспечение качественными жилищно-коммунальными услугами» на 2020 год</t>
  </si>
  <si>
    <t>№      п/п</t>
  </si>
  <si>
    <t xml:space="preserve">Наименование подпрограммы, основного мероприятия, мероприятия подпрограммы
</t>
  </si>
  <si>
    <t>Ответственный исполнитель (руководитель/ФИО)</t>
  </si>
  <si>
    <t>Контрольное событие программы</t>
  </si>
  <si>
    <t>Ожидаемый результат (краткое описание)</t>
  </si>
  <si>
    <t>Срок реализации (дата)</t>
  </si>
  <si>
    <t>Объем расходов на 2020 год (тыс. руб.)</t>
  </si>
  <si>
    <t xml:space="preserve">всего </t>
  </si>
  <si>
    <t>областной бюджет</t>
  </si>
  <si>
    <t>федеральный бюджет</t>
  </si>
  <si>
    <t>бюджет города</t>
  </si>
  <si>
    <t>внебюджетные источники</t>
  </si>
  <si>
    <t>1.</t>
  </si>
  <si>
    <t>Капитальный ремонт многоквартирных домов</t>
  </si>
  <si>
    <t>1.1.</t>
  </si>
  <si>
    <t>Улучшение технического состояния жилищного фонда</t>
  </si>
  <si>
    <t>1.1.1.</t>
  </si>
  <si>
    <t>Капитальный ремонт многоквартиных домов</t>
  </si>
  <si>
    <t>заместитель начальника отдела управления жилищным фондом - Радионова И. В.</t>
  </si>
  <si>
    <t>Акт законченного ремонта</t>
  </si>
  <si>
    <t>Улучшение технического состояния многоквартирных домов</t>
  </si>
  <si>
    <t>в течении года</t>
  </si>
  <si>
    <t>в том числе:</t>
  </si>
  <si>
    <t>1.1.1.1.</t>
  </si>
  <si>
    <t>Улучшение технического состояния многоквартирного дома</t>
  </si>
  <si>
    <t xml:space="preserve">Участие Администрации города в оплате тарифа по капитальному ремонту за муниципальную собственность </t>
  </si>
  <si>
    <t>Заместитель директора МКУ "УГХ" — С.В. Путря.</t>
  </si>
  <si>
    <t>Выполнение капитального ремонта многоквартирных домов</t>
  </si>
  <si>
    <t>1.1.2.</t>
  </si>
  <si>
    <t>Изготовление кадастровых паспортов на земельные участки под многоквартирными домами, включенными в план капитального ремонта домов</t>
  </si>
  <si>
    <t>Заключение договоров на изготовление кадастровых паспортов</t>
  </si>
  <si>
    <t>Приведение документации на многоквартирные дома в соответствие с законодательством</t>
  </si>
  <si>
    <t>Осуществление функций наймодателя в отношении муниципального жилищного фонда</t>
  </si>
  <si>
    <t>Начальника отдела управления жилищным фондом - Денисенко Н.Н.</t>
  </si>
  <si>
    <t>Проведение закупок на заключение муниципальных контрактов по ремонту муниципальных квартир, печати и  и доставке квитанций по оплате за найм жилого помещения</t>
  </si>
  <si>
    <t>Выполнение ремонта четырех муниципальных квартир, печать и доставка квитанций по оплате за найм жилого помещения</t>
  </si>
  <si>
    <t>1.1.3.</t>
  </si>
  <si>
    <t>Мониторинг технического состояния многоквартирных домов</t>
  </si>
  <si>
    <t>Внесение данных о введении в эксплуатацию многоквартирных домов в информационную базу ЖКХ, с последующей актуализацией региональных программ капитального ремонта общего имущества многоквартирных домов.</t>
  </si>
  <si>
    <t>Сбор и учет информации для инвентаризации жилого фонда города.</t>
  </si>
  <si>
    <t>в течение года</t>
  </si>
  <si>
    <t>1.2.</t>
  </si>
  <si>
    <t>Информирование населения по вопросам управления многоквартирными домами, энергоэффективности в жилищной сфере и условий проведения капитального ремонта</t>
  </si>
  <si>
    <t>1.2.1.</t>
  </si>
  <si>
    <t>Освещение в средствах массовой информации вопросов, касающихся выбора способов управления многоквартирными домами, деятельности управляющих и обслуживающих организаций, ТСЖ, ЖСК</t>
  </si>
  <si>
    <t>Размещение в средствах массовой информации вопросов по управлению многоквартирными домами</t>
  </si>
  <si>
    <t>Создание условий для управления многоквартирными домами и выбора способов управления</t>
  </si>
  <si>
    <t>1.2.2.</t>
  </si>
  <si>
    <t>Проведение обучающих семинаров</t>
  </si>
  <si>
    <t>Проведение обучающих семинаров с председателями ТСЖ, ЖСК или иных специализированных
потребительских кооперативов, а также управляющими и обслуживающими организациями</t>
  </si>
  <si>
    <t>2.</t>
  </si>
  <si>
    <t>Благоустройство города</t>
  </si>
  <si>
    <t>2.1.</t>
  </si>
  <si>
    <t>Содержание, обслуживание и ремонт объектов благоустройства</t>
  </si>
  <si>
    <t>2.1.1.</t>
  </si>
  <si>
    <t>Освещение улиц и дорог города</t>
  </si>
  <si>
    <t xml:space="preserve">Заместитель директора Тютюнников А.Ю. </t>
  </si>
  <si>
    <t>Проведение закупок по отбору подрядной организации на выполнение работ по освещению улиц и дорог города</t>
  </si>
  <si>
    <t>Увеличение протяженности освещенных частей улиц и дорог</t>
  </si>
  <si>
    <t>2.1.2.</t>
  </si>
  <si>
    <t>Очистка городских территорий, озеленение и ремонт объектов благоустройства</t>
  </si>
  <si>
    <t>Проведение закупок по отбору подрядной организации на выполнение работ по очистке городских территорий, озеленению и ремонту объектов благоустройства</t>
  </si>
  <si>
    <t>Улучшение санитарного состояния территории города</t>
  </si>
  <si>
    <t>2.1.3.</t>
  </si>
  <si>
    <t>Приобретение техники и оборудования</t>
  </si>
  <si>
    <t>Сикач Л.В.</t>
  </si>
  <si>
    <t>Проведение закупок по отбору подрядной организации на приобретение коммунальной техники</t>
  </si>
  <si>
    <t>Улучшение качества оказания услуг по уборке города</t>
  </si>
  <si>
    <t>3.</t>
  </si>
  <si>
    <t>Создание условий для обеспечения качественными коммунальными услугами населения города</t>
  </si>
  <si>
    <t>3.1.</t>
  </si>
  <si>
    <t>Улучшение технического состояния объектов коммунальной инфраструктуры города</t>
  </si>
  <si>
    <t>3.1.1.1.</t>
  </si>
  <si>
    <t>Разработка схемы водоснабжения и водоотведения города Новошахтинска Ростовской области на период 2013 - 2028 годы</t>
  </si>
  <si>
    <t xml:space="preserve">Проведение закупок по отбору подрядной организации на разработку проектно-сметной документации на капитальный ремонт объектов коммунальной инфраструктуры города </t>
  </si>
  <si>
    <t>Наличие документации для проведения работ по капитальному ремонту объектов коммунальной инфраструктуры</t>
  </si>
  <si>
    <t>3.1.2.</t>
  </si>
  <si>
    <t>Строительство и реконструкция объектов коммунальной инфраструктуры города</t>
  </si>
  <si>
    <t>и.о. директора МКУ г.Новошахтинска "УКС"-Карасев А.К.</t>
  </si>
  <si>
    <t>Снижение уровня потерь на водопроводных сетях</t>
  </si>
  <si>
    <t>3.1.1.2.</t>
  </si>
  <si>
    <t>Разработка проектно-сметной документации на реконструкцию и строительство объектов водопроводно-канализационного хозяйства</t>
  </si>
  <si>
    <t>Директор МКУ "УГХ" Сикач Л.В. , директор МКУ г. Новошахтинска "УКС" Карасев А.К.</t>
  </si>
  <si>
    <t xml:space="preserve">Заключение муниципальных контрактов на разработку проектно-сметной документации </t>
  </si>
  <si>
    <t xml:space="preserve">Наличие документации для проведения работ </t>
  </si>
  <si>
    <t>Директор МКУ "УГХ" Сикач Л.В. , Администрация города</t>
  </si>
  <si>
    <t>3.1.2.1.</t>
  </si>
  <si>
    <t>Реконструкция объектов водопроводно-канализационного хозяйства</t>
  </si>
  <si>
    <t>Администрация города</t>
  </si>
  <si>
    <t>3.1.2.2.</t>
  </si>
  <si>
    <t>Строительство объекта "Газопровод низкого давления для газификации жилых домов ул. Б. 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пос. Пролетарский"</t>
  </si>
  <si>
    <t>Увеличение уровня газификации города</t>
  </si>
  <si>
    <t>3.1.1.</t>
  </si>
  <si>
    <t>Разработка и оформление документации на строительство, реконструкцию и капитальный ремонт объектов коммунальной инфраструктуры</t>
  </si>
  <si>
    <t>Заместитель директора Путря С.В.</t>
  </si>
  <si>
    <t>Заключение муниципальных контрактов на оформление документации.</t>
  </si>
  <si>
    <t>Наличие документации для проведения работ по строительству, реконструкции и капитальному ремонту объектов коммунальной инфраструктуры</t>
  </si>
  <si>
    <t>Акт выполненных работ</t>
  </si>
  <si>
    <t>3.1.3.</t>
  </si>
  <si>
    <t>Приобретение коммунальной техники</t>
  </si>
  <si>
    <t>Заключение муниципальных контрактов на приобретение техники</t>
  </si>
  <si>
    <t>3.1.4.</t>
  </si>
  <si>
    <t>Капитальный ремонт объектов коммунальной инфраструктуры</t>
  </si>
  <si>
    <t>Выполнение капитального ремонта объектов коммунальной инфраструктуры</t>
  </si>
  <si>
    <t>3.2.</t>
  </si>
  <si>
    <t>Приведение размера платы граждан за коммунальные услуги в соответствие с индексами максимального роста размера платы граждан за коммунальные услуги</t>
  </si>
  <si>
    <t>3.2.1.</t>
  </si>
  <si>
    <t>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t>
  </si>
  <si>
    <t>Директор МКУ "УГХ" - Александрин А.А.</t>
  </si>
  <si>
    <t>Заключение соглашения с ООО "Водные ресурсы", МП «ККТС»</t>
  </si>
  <si>
    <t xml:space="preserve">Приведение размера платы граждан за коммунальные услуги в соответствие с индексами максимального роста размера платы граждан за коммунальные услуги </t>
  </si>
  <si>
    <t>4.</t>
  </si>
  <si>
    <t>Благоустройство и содержание территорий городских кладбищ</t>
  </si>
  <si>
    <t>4.1.</t>
  </si>
  <si>
    <t>Организация оказания ритуальных услуг и содержание мест захоронения</t>
  </si>
  <si>
    <t>4.1.1.</t>
  </si>
  <si>
    <t>Текущее содержание городских кладбищ и дорог к ним</t>
  </si>
  <si>
    <t>Директор МБУ "ССВПД" -  Бабич В.П.</t>
  </si>
  <si>
    <t xml:space="preserve">Заключение муниципальных контрактов  и договоров на оказание услуг по содержанию кладбищ  </t>
  </si>
  <si>
    <t>Приведение территории городских действующих кладбищ в соответствие требованиям санитарно-эпидемиологических и экологических норм</t>
  </si>
  <si>
    <t xml:space="preserve">в течение года </t>
  </si>
  <si>
    <t>Директор МКУ "УПД"- Бабич В.П.</t>
  </si>
  <si>
    <t>4.1.2.</t>
  </si>
  <si>
    <t xml:space="preserve">Оказание ритуальных услуг, доставка и захоронение неопознанных и невостребованных трупов граждан </t>
  </si>
  <si>
    <t xml:space="preserve">Заключение договоров об оказании услуг  по  доставке и захоронению неопознанных ии невостребованных трупов  </t>
  </si>
  <si>
    <t>Оказание ритуальных услуг</t>
  </si>
  <si>
    <t>5.</t>
  </si>
  <si>
    <t>Управление в сфере жилилщно-коммунального хозяйства</t>
  </si>
  <si>
    <t>5.1.</t>
  </si>
  <si>
    <t>Основное мероприятие Финансовое обеспечение МКУ "УГХ"</t>
  </si>
  <si>
    <t>5.1.1.</t>
  </si>
  <si>
    <t>Финансовое обеспечение МКУ "УГХ"</t>
  </si>
  <si>
    <t>Начальник отдела по экономике, бухгалтерскому отчету и отчетности -  Рязанцева В.В.</t>
  </si>
  <si>
    <t>размещение заказов для муниципальных нужд</t>
  </si>
  <si>
    <t>повышение эффективности бюджетных расходов в сфере жилищно-коммунального хозяйства</t>
  </si>
  <si>
    <t>5.1.2.</t>
  </si>
  <si>
    <t>Расходы на эксплуатацию зданий</t>
  </si>
  <si>
    <t>6.</t>
  </si>
  <si>
    <t>Охрана окружающей среды и природных ресурсов</t>
  </si>
  <si>
    <t>6.1.</t>
  </si>
  <si>
    <t>Выполнение лесохозяйственных мероприятий</t>
  </si>
  <si>
    <t>6.1.1.</t>
  </si>
  <si>
    <t>Охрана лесов от пожаров</t>
  </si>
  <si>
    <t>Проведение закупок по отбору подрядной организации на выполнение работ</t>
  </si>
  <si>
    <t>Предупреждение лесных пожаров</t>
  </si>
  <si>
    <t>6.1.2.</t>
  </si>
  <si>
    <t>Благоустройство лесов</t>
  </si>
  <si>
    <t>Улучшение санитарного состояния лесов</t>
  </si>
  <si>
    <t>6.1.3.</t>
  </si>
  <si>
    <t>Выполнение лесоустроительных работ и разработка лесохозяйственного регламента</t>
  </si>
  <si>
    <t>6.2.</t>
  </si>
  <si>
    <t>Организация мероприятий по охране окружающей среды</t>
  </si>
  <si>
    <t>6.2.1.</t>
  </si>
  <si>
    <t xml:space="preserve">Координация деятельности в проведении Дней защиты от экологической опасности </t>
  </si>
  <si>
    <t>Проведение Дней защиты от экологической опасности</t>
  </si>
  <si>
    <t>Повышение экологической культуры населения, воспитание бережного отношения к природе</t>
  </si>
  <si>
    <t>6.2.2.</t>
  </si>
  <si>
    <t>Освещение экологических проблем, проводимых мероприятий экологической направленности в средствах массовой информации</t>
  </si>
  <si>
    <t>Размещение информации на официальном сайте Администрации города в сети интернет</t>
  </si>
  <si>
    <t>6.3.</t>
  </si>
  <si>
    <t>Мероприятия, связанные с гидротехническми сооружениями</t>
  </si>
  <si>
    <t>6.3.1.</t>
  </si>
  <si>
    <t>Разработка деклараций безопасности гидротехнических сооружений</t>
  </si>
  <si>
    <t>Получение (переоформление) разрешения на эксплуатацию гидротехнических сооружений</t>
  </si>
  <si>
    <t>Определение класса опасности гидротехнического сооружения</t>
  </si>
  <si>
    <t>7.</t>
  </si>
  <si>
    <t>Итого по программе</t>
  </si>
  <si>
    <t>Директор МКУ "УГХ"</t>
  </si>
  <si>
    <t xml:space="preserve"> </t>
  </si>
  <si>
    <t>А.А. Александрин</t>
  </si>
</sst>
</file>

<file path=xl/styles.xml><?xml version="1.0" encoding="utf-8"?>
<styleSheet xmlns="http://schemas.openxmlformats.org/spreadsheetml/2006/main">
  <numFmts count="6">
    <numFmt numFmtId="164" formatCode="General"/>
    <numFmt numFmtId="165" formatCode="#,##0.0"/>
    <numFmt numFmtId="166" formatCode="_-* #,##0.00_р_._-;\-* #,##0.00_р_._-;_-* \-??_р_._-;_-@_-"/>
    <numFmt numFmtId="167" formatCode="#,##0.00"/>
    <numFmt numFmtId="168" formatCode="0.0"/>
    <numFmt numFmtId="169" formatCode="0.00"/>
  </numFmts>
  <fonts count="8">
    <font>
      <sz val="11"/>
      <color indexed="8"/>
      <name val="Calibri"/>
      <family val="2"/>
    </font>
    <font>
      <sz val="10"/>
      <name val="Arial"/>
      <family val="0"/>
    </font>
    <font>
      <sz val="12"/>
      <color indexed="8"/>
      <name val="Arial"/>
      <family val="2"/>
    </font>
    <font>
      <u val="single"/>
      <sz val="12"/>
      <color indexed="8"/>
      <name val="Arial"/>
      <family val="2"/>
    </font>
    <font>
      <sz val="14"/>
      <color indexed="8"/>
      <name val="Arial"/>
      <family val="2"/>
    </font>
    <font>
      <sz val="12"/>
      <name val="Arial"/>
      <family val="2"/>
    </font>
    <font>
      <sz val="8"/>
      <name val="Arial"/>
      <family val="2"/>
    </font>
    <font>
      <sz val="8"/>
      <color indexed="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6">
    <xf numFmtId="164" fontId="0" fillId="0" borderId="0" xfId="0" applyAlignment="1">
      <alignment/>
    </xf>
    <xf numFmtId="164" fontId="2" fillId="0" borderId="0" xfId="0" applyFont="1" applyAlignment="1">
      <alignment vertical="top" wrapText="1"/>
    </xf>
    <xf numFmtId="164" fontId="2" fillId="0" borderId="0" xfId="0" applyFont="1" applyBorder="1" applyAlignment="1">
      <alignment horizontal="left" vertical="top" wrapText="1"/>
    </xf>
    <xf numFmtId="164" fontId="4" fillId="0" borderId="0" xfId="0" applyFont="1" applyBorder="1" applyAlignment="1">
      <alignment horizontal="center" vertical="top" wrapText="1"/>
    </xf>
    <xf numFmtId="164" fontId="2" fillId="0" borderId="1" xfId="0" applyFont="1" applyBorder="1" applyAlignment="1">
      <alignment horizontal="center" vertical="top" wrapText="1"/>
    </xf>
    <xf numFmtId="164" fontId="2" fillId="0" borderId="1" xfId="0" applyFont="1" applyBorder="1" applyAlignment="1">
      <alignment horizontal="center" vertical="top" textRotation="90" wrapText="1"/>
    </xf>
    <xf numFmtId="164" fontId="2" fillId="0" borderId="0" xfId="0" applyFont="1" applyAlignment="1">
      <alignment vertical="top" textRotation="90" wrapText="1"/>
    </xf>
    <xf numFmtId="164" fontId="2" fillId="2" borderId="1" xfId="0" applyFont="1" applyFill="1" applyBorder="1" applyAlignment="1">
      <alignment horizontal="center" vertical="top" wrapText="1"/>
    </xf>
    <xf numFmtId="164" fontId="2" fillId="0" borderId="1" xfId="0" applyFont="1" applyBorder="1" applyAlignment="1">
      <alignment horizontal="left" vertical="top" wrapText="1"/>
    </xf>
    <xf numFmtId="164" fontId="2" fillId="0" borderId="1" xfId="0" applyFont="1" applyFill="1" applyBorder="1" applyAlignment="1">
      <alignment vertical="top" wrapText="1"/>
    </xf>
    <xf numFmtId="165" fontId="2" fillId="0" borderId="1" xfId="0" applyNumberFormat="1" applyFont="1" applyBorder="1" applyAlignment="1">
      <alignment horizontal="center" vertical="top" wrapText="1"/>
    </xf>
    <xf numFmtId="164" fontId="5" fillId="0" borderId="1" xfId="0" applyFont="1" applyBorder="1" applyAlignment="1">
      <alignment vertical="top" wrapText="1"/>
    </xf>
    <xf numFmtId="164" fontId="5" fillId="0" borderId="1" xfId="0" applyFont="1" applyFill="1" applyBorder="1" applyAlignment="1">
      <alignment horizontal="left" vertical="top" wrapText="1"/>
    </xf>
    <xf numFmtId="164" fontId="5" fillId="0" borderId="1" xfId="0" applyFont="1" applyBorder="1" applyAlignment="1">
      <alignment horizontal="left" vertical="top" wrapText="1"/>
    </xf>
    <xf numFmtId="165" fontId="5"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165" fontId="7" fillId="0" borderId="1" xfId="0" applyNumberFormat="1" applyFont="1" applyBorder="1" applyAlignment="1">
      <alignment horizontal="center" vertical="top" wrapText="1"/>
    </xf>
    <xf numFmtId="164" fontId="5" fillId="0" borderId="1" xfId="0" applyNumberFormat="1" applyFont="1" applyFill="1" applyBorder="1" applyAlignment="1">
      <alignment horizontal="left" vertical="top" wrapText="1"/>
    </xf>
    <xf numFmtId="165" fontId="5" fillId="0" borderId="1" xfId="15" applyNumberFormat="1" applyFont="1" applyFill="1" applyBorder="1" applyAlignment="1" applyProtection="1">
      <alignment horizontal="center" vertical="top"/>
      <protection/>
    </xf>
    <xf numFmtId="165" fontId="5" fillId="0" borderId="1" xfId="15" applyNumberFormat="1" applyFont="1" applyFill="1" applyBorder="1" applyAlignment="1" applyProtection="1">
      <alignment horizontal="center" vertical="top" wrapText="1"/>
      <protection/>
    </xf>
    <xf numFmtId="167" fontId="5" fillId="0" borderId="1" xfId="0" applyNumberFormat="1" applyFont="1" applyBorder="1" applyAlignment="1">
      <alignment horizontal="center" vertical="top" wrapText="1"/>
    </xf>
    <xf numFmtId="167" fontId="5" fillId="0" borderId="1" xfId="15" applyNumberFormat="1" applyFont="1" applyFill="1" applyBorder="1" applyAlignment="1" applyProtection="1">
      <alignment horizontal="center" vertical="top"/>
      <protection/>
    </xf>
    <xf numFmtId="168" fontId="2" fillId="0" borderId="1" xfId="0" applyNumberFormat="1" applyFont="1" applyBorder="1" applyAlignment="1">
      <alignment horizontal="center" vertical="top" wrapText="1"/>
    </xf>
    <xf numFmtId="169" fontId="5" fillId="0" borderId="1" xfId="15" applyNumberFormat="1" applyFont="1" applyFill="1" applyBorder="1" applyAlignment="1" applyProtection="1">
      <alignment horizontal="center" vertical="top"/>
      <protection/>
    </xf>
    <xf numFmtId="164" fontId="5" fillId="0" borderId="1" xfId="0" applyFont="1" applyFill="1" applyBorder="1" applyAlignment="1">
      <alignment vertical="top" wrapText="1"/>
    </xf>
    <xf numFmtId="164" fontId="2" fillId="0" borderId="1" xfId="0" applyFont="1" applyFill="1" applyBorder="1" applyAlignment="1">
      <alignment horizontal="left" vertical="top" wrapText="1"/>
    </xf>
    <xf numFmtId="164" fontId="2" fillId="2" borderId="1" xfId="0" applyFont="1" applyFill="1" applyBorder="1" applyAlignment="1">
      <alignment vertical="top" wrapText="1"/>
    </xf>
    <xf numFmtId="164" fontId="2" fillId="0" borderId="1" xfId="0" applyFont="1" applyBorder="1" applyAlignment="1">
      <alignment horizontal="justify" vertical="top"/>
    </xf>
    <xf numFmtId="165" fontId="2" fillId="0" borderId="1" xfId="0" applyNumberFormat="1" applyFont="1" applyFill="1" applyBorder="1" applyAlignment="1">
      <alignment horizontal="center" vertical="top" wrapText="1"/>
    </xf>
    <xf numFmtId="164" fontId="2" fillId="2" borderId="1" xfId="0" applyFont="1" applyFill="1" applyBorder="1" applyAlignment="1">
      <alignment horizontal="left"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horizontal="justify" vertical="top"/>
    </xf>
    <xf numFmtId="164" fontId="2" fillId="0" borderId="1" xfId="0" applyFont="1" applyFill="1" applyBorder="1" applyAlignment="1">
      <alignment horizontal="center" vertical="top" wrapText="1"/>
    </xf>
    <xf numFmtId="165" fontId="2" fillId="0" borderId="1" xfId="0" applyNumberFormat="1" applyFont="1" applyFill="1" applyBorder="1" applyAlignment="1">
      <alignment vertical="top" wrapText="1"/>
    </xf>
    <xf numFmtId="165" fontId="5" fillId="0" borderId="1" xfId="0" applyNumberFormat="1" applyFont="1" applyFill="1" applyBorder="1" applyAlignment="1">
      <alignment horizontal="center" vertical="top" wrapText="1"/>
    </xf>
    <xf numFmtId="164" fontId="2" fillId="0" borderId="0" xfId="0" applyFont="1" applyFill="1" applyAlignment="1">
      <alignment vertical="top" wrapText="1"/>
    </xf>
    <xf numFmtId="168" fontId="2" fillId="0" borderId="1" xfId="0" applyNumberFormat="1" applyFont="1" applyFill="1" applyBorder="1" applyAlignment="1">
      <alignment horizontal="center" vertical="top" wrapText="1"/>
    </xf>
    <xf numFmtId="164" fontId="5" fillId="0" borderId="1" xfId="0" applyFont="1" applyFill="1" applyBorder="1" applyAlignment="1">
      <alignment horizontal="center" vertical="top" wrapText="1"/>
    </xf>
    <xf numFmtId="168" fontId="5" fillId="0" borderId="1" xfId="0" applyNumberFormat="1" applyFont="1" applyFill="1" applyBorder="1" applyAlignment="1">
      <alignment horizontal="center" vertical="top" wrapText="1"/>
    </xf>
    <xf numFmtId="164" fontId="5" fillId="0" borderId="0" xfId="0" applyFont="1" applyFill="1" applyAlignment="1">
      <alignment vertical="top" wrapText="1"/>
    </xf>
    <xf numFmtId="164" fontId="5" fillId="0" borderId="1" xfId="0" applyFont="1" applyFill="1" applyBorder="1" applyAlignment="1">
      <alignment horizontal="left" vertical="top" wrapText="1"/>
    </xf>
    <xf numFmtId="164" fontId="2" fillId="0" borderId="1" xfId="0" applyFont="1" applyBorder="1" applyAlignment="1">
      <alignment vertical="top" wrapText="1"/>
    </xf>
    <xf numFmtId="164" fontId="2" fillId="2" borderId="2" xfId="0" applyFont="1" applyFill="1" applyBorder="1" applyAlignment="1">
      <alignment horizontal="left" vertical="top" wrapText="1"/>
    </xf>
    <xf numFmtId="164" fontId="5" fillId="2" borderId="1" xfId="0" applyFont="1" applyFill="1" applyBorder="1" applyAlignment="1">
      <alignment vertical="top" wrapText="1"/>
    </xf>
    <xf numFmtId="165" fontId="5" fillId="2" borderId="1"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xf>
    <xf numFmtId="164" fontId="2" fillId="0" borderId="1" xfId="0" applyFont="1" applyFill="1" applyBorder="1" applyAlignment="1">
      <alignment horizontal="left" vertical="top" wrapText="1"/>
    </xf>
    <xf numFmtId="164" fontId="2" fillId="0" borderId="0" xfId="0" applyFont="1" applyBorder="1" applyAlignment="1">
      <alignment horizontal="center" vertical="top" wrapText="1"/>
    </xf>
    <xf numFmtId="164" fontId="2" fillId="0" borderId="0" xfId="0" applyFont="1" applyBorder="1" applyAlignment="1">
      <alignment vertical="top" wrapText="1"/>
    </xf>
    <xf numFmtId="165" fontId="2" fillId="0" borderId="0" xfId="0" applyNumberFormat="1" applyFont="1" applyBorder="1" applyAlignment="1">
      <alignment horizontal="center" vertical="top" wrapText="1"/>
    </xf>
    <xf numFmtId="164" fontId="2" fillId="0" borderId="0" xfId="0" applyNumberFormat="1" applyFont="1" applyAlignment="1">
      <alignment horizontal="left" vertical="top" wrapText="1"/>
    </xf>
    <xf numFmtId="164" fontId="2" fillId="0" borderId="0" xfId="0" applyFont="1" applyAlignment="1">
      <alignment horizontal="left" vertical="top" wrapText="1"/>
    </xf>
    <xf numFmtId="164" fontId="4"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view="pageBreakPreview" zoomScale="55" zoomScaleNormal="77" zoomScaleSheetLayoutView="55" workbookViewId="0" topLeftCell="A1">
      <pane ySplit="7" topLeftCell="A8" activePane="bottomLeft" state="frozen"/>
      <selection pane="topLeft" activeCell="A1" sqref="A1"/>
      <selection pane="bottomLeft" activeCell="J10" sqref="J10"/>
    </sheetView>
  </sheetViews>
  <sheetFormatPr defaultColWidth="9.140625" defaultRowHeight="15"/>
  <cols>
    <col min="1" max="1" width="10.421875" style="1" customWidth="1"/>
    <col min="2" max="2" width="41.28125" style="1" customWidth="1"/>
    <col min="3" max="3" width="34.421875" style="1" customWidth="1"/>
    <col min="4" max="4" width="35.421875" style="1" customWidth="1"/>
    <col min="5" max="5" width="36.28125" style="1" customWidth="1"/>
    <col min="6" max="6" width="23.57421875" style="1" customWidth="1"/>
    <col min="7" max="7" width="13.57421875" style="1" customWidth="1"/>
    <col min="8" max="8" width="15.421875" style="1" customWidth="1"/>
    <col min="9" max="9" width="12.28125" style="1" customWidth="1"/>
    <col min="10" max="10" width="12.57421875" style="1" customWidth="1"/>
    <col min="11" max="11" width="12.00390625" style="1" customWidth="1"/>
    <col min="12" max="16384" width="9.00390625" style="1" customWidth="1"/>
  </cols>
  <sheetData>
    <row r="1" spans="8:12" ht="15" customHeight="1">
      <c r="H1" s="2" t="s">
        <v>0</v>
      </c>
      <c r="I1" s="2"/>
      <c r="J1" s="2"/>
      <c r="K1" s="2"/>
      <c r="L1" s="2"/>
    </row>
    <row r="2" spans="8:12" ht="61.5" customHeight="1">
      <c r="H2" s="2" t="s">
        <v>1</v>
      </c>
      <c r="I2" s="2"/>
      <c r="J2" s="2"/>
      <c r="K2" s="2"/>
      <c r="L2" s="2"/>
    </row>
    <row r="3" spans="1:11" ht="24" customHeight="1">
      <c r="A3" s="3" t="s">
        <v>2</v>
      </c>
      <c r="B3" s="3"/>
      <c r="C3" s="3"/>
      <c r="D3" s="3"/>
      <c r="E3" s="3"/>
      <c r="F3" s="3"/>
      <c r="G3" s="3"/>
      <c r="H3" s="3"/>
      <c r="I3" s="3"/>
      <c r="J3" s="3"/>
      <c r="K3" s="3"/>
    </row>
    <row r="4" spans="1:11" ht="25.5" customHeight="1">
      <c r="A4" s="3" t="s">
        <v>3</v>
      </c>
      <c r="B4" s="3"/>
      <c r="C4" s="3"/>
      <c r="D4" s="3"/>
      <c r="E4" s="3"/>
      <c r="F4" s="3"/>
      <c r="G4" s="3"/>
      <c r="H4" s="3"/>
      <c r="I4" s="3"/>
      <c r="J4" s="3"/>
      <c r="K4" s="3"/>
    </row>
    <row r="5" ht="16.5"/>
    <row r="6" spans="1:11" ht="15" customHeight="1">
      <c r="A6" s="4" t="s">
        <v>4</v>
      </c>
      <c r="B6" s="4" t="s">
        <v>5</v>
      </c>
      <c r="C6" s="4" t="s">
        <v>6</v>
      </c>
      <c r="D6" s="4" t="s">
        <v>7</v>
      </c>
      <c r="E6" s="4" t="s">
        <v>8</v>
      </c>
      <c r="F6" s="4" t="s">
        <v>9</v>
      </c>
      <c r="G6" s="4" t="s">
        <v>10</v>
      </c>
      <c r="H6" s="4"/>
      <c r="I6" s="4"/>
      <c r="J6" s="4"/>
      <c r="K6" s="4"/>
    </row>
    <row r="7" spans="1:12" ht="90.75" customHeight="1">
      <c r="A7" s="4"/>
      <c r="B7" s="4"/>
      <c r="C7" s="4"/>
      <c r="D7" s="4"/>
      <c r="E7" s="4"/>
      <c r="F7" s="4"/>
      <c r="G7" s="5" t="s">
        <v>11</v>
      </c>
      <c r="H7" s="5" t="s">
        <v>12</v>
      </c>
      <c r="I7" s="5" t="s">
        <v>13</v>
      </c>
      <c r="J7" s="5" t="s">
        <v>14</v>
      </c>
      <c r="K7" s="5" t="s">
        <v>15</v>
      </c>
      <c r="L7" s="6"/>
    </row>
    <row r="8" spans="1:11" ht="15">
      <c r="A8" s="4">
        <v>1</v>
      </c>
      <c r="B8" s="4">
        <v>2</v>
      </c>
      <c r="C8" s="4">
        <v>3</v>
      </c>
      <c r="D8" s="4">
        <v>4</v>
      </c>
      <c r="E8" s="4">
        <v>5</v>
      </c>
      <c r="F8" s="4">
        <v>6</v>
      </c>
      <c r="G8" s="4">
        <v>7</v>
      </c>
      <c r="H8" s="4">
        <v>8</v>
      </c>
      <c r="I8" s="4">
        <v>9</v>
      </c>
      <c r="J8" s="4">
        <v>10</v>
      </c>
      <c r="K8" s="4">
        <v>11</v>
      </c>
    </row>
    <row r="9" spans="1:11" ht="36" customHeight="1">
      <c r="A9" s="7" t="s">
        <v>16</v>
      </c>
      <c r="B9" s="8" t="s">
        <v>17</v>
      </c>
      <c r="C9" s="9"/>
      <c r="D9" s="4"/>
      <c r="E9" s="4"/>
      <c r="F9" s="4"/>
      <c r="G9" s="10">
        <f>G10+G18</f>
        <v>4747.900000000001</v>
      </c>
      <c r="H9" s="10">
        <f>H10</f>
        <v>0</v>
      </c>
      <c r="I9" s="10">
        <f>I10</f>
        <v>0</v>
      </c>
      <c r="J9" s="10">
        <f>J10+J18</f>
        <v>4747.900000000001</v>
      </c>
      <c r="K9" s="10">
        <f>K10</f>
        <v>0</v>
      </c>
    </row>
    <row r="10" spans="1:11" ht="38.25" customHeight="1">
      <c r="A10" s="7" t="s">
        <v>18</v>
      </c>
      <c r="B10" s="8" t="s">
        <v>19</v>
      </c>
      <c r="C10" s="9"/>
      <c r="D10" s="11"/>
      <c r="E10" s="11"/>
      <c r="F10" s="11"/>
      <c r="G10" s="10">
        <f>G14+G16+G17</f>
        <v>4747.900000000001</v>
      </c>
      <c r="H10" s="10">
        <f>H14+H16</f>
        <v>0</v>
      </c>
      <c r="I10" s="10">
        <f>I14+I16</f>
        <v>0</v>
      </c>
      <c r="J10" s="10">
        <f>J14+J16+J17</f>
        <v>4747.900000000001</v>
      </c>
      <c r="K10" s="10">
        <f>K11+K14+K15+K18</f>
        <v>0</v>
      </c>
    </row>
    <row r="11" spans="1:11" ht="70.5" customHeight="1" hidden="1">
      <c r="A11" s="7" t="s">
        <v>20</v>
      </c>
      <c r="B11" s="8" t="s">
        <v>21</v>
      </c>
      <c r="C11" s="9" t="s">
        <v>22</v>
      </c>
      <c r="D11" s="12" t="s">
        <v>23</v>
      </c>
      <c r="E11" s="13" t="s">
        <v>24</v>
      </c>
      <c r="F11" s="11" t="s">
        <v>25</v>
      </c>
      <c r="G11" s="14">
        <f>G13</f>
        <v>0</v>
      </c>
      <c r="H11" s="14">
        <f>H13</f>
        <v>0</v>
      </c>
      <c r="I11" s="14">
        <f>I13</f>
        <v>0</v>
      </c>
      <c r="J11" s="14">
        <f>J13</f>
        <v>0</v>
      </c>
      <c r="K11" s="14">
        <f>K13</f>
        <v>0</v>
      </c>
    </row>
    <row r="12" spans="1:11" ht="19.5" customHeight="1" hidden="1">
      <c r="A12" s="7"/>
      <c r="B12" s="8" t="s">
        <v>26</v>
      </c>
      <c r="C12" s="9"/>
      <c r="D12" s="12"/>
      <c r="E12" s="13"/>
      <c r="F12" s="11"/>
      <c r="G12" s="15"/>
      <c r="H12" s="16"/>
      <c r="I12" s="16"/>
      <c r="J12" s="16"/>
      <c r="K12" s="16"/>
    </row>
    <row r="13" spans="1:11" ht="70.5" customHeight="1" hidden="1">
      <c r="A13" s="7" t="s">
        <v>27</v>
      </c>
      <c r="B13" s="8" t="s">
        <v>21</v>
      </c>
      <c r="C13" s="9" t="s">
        <v>22</v>
      </c>
      <c r="D13" s="12" t="s">
        <v>23</v>
      </c>
      <c r="E13" s="13" t="s">
        <v>28</v>
      </c>
      <c r="F13" s="11" t="s">
        <v>25</v>
      </c>
      <c r="G13" s="14">
        <v>0</v>
      </c>
      <c r="H13" s="14">
        <v>0</v>
      </c>
      <c r="I13" s="14">
        <v>0</v>
      </c>
      <c r="J13" s="14">
        <v>0</v>
      </c>
      <c r="K13" s="14">
        <v>0</v>
      </c>
    </row>
    <row r="14" spans="1:11" ht="64.5" customHeight="1">
      <c r="A14" s="7" t="s">
        <v>20</v>
      </c>
      <c r="B14" s="17" t="s">
        <v>29</v>
      </c>
      <c r="C14" s="9" t="s">
        <v>30</v>
      </c>
      <c r="D14" s="12" t="s">
        <v>31</v>
      </c>
      <c r="E14" s="13" t="s">
        <v>28</v>
      </c>
      <c r="F14" s="11" t="s">
        <v>25</v>
      </c>
      <c r="G14" s="14">
        <f aca="true" t="shared" si="0" ref="G14:G17">SUM(H14:K14)</f>
        <v>3155.9</v>
      </c>
      <c r="H14" s="18">
        <v>0</v>
      </c>
      <c r="I14" s="14">
        <v>0</v>
      </c>
      <c r="J14" s="19">
        <v>3155.9</v>
      </c>
      <c r="K14" s="18">
        <v>0</v>
      </c>
    </row>
    <row r="15" spans="1:11" ht="90.75" customHeight="1" hidden="1">
      <c r="A15" s="7" t="s">
        <v>32</v>
      </c>
      <c r="B15" s="8" t="s">
        <v>33</v>
      </c>
      <c r="C15" s="9" t="s">
        <v>22</v>
      </c>
      <c r="D15" s="13" t="s">
        <v>34</v>
      </c>
      <c r="E15" s="13" t="s">
        <v>35</v>
      </c>
      <c r="F15" s="11" t="s">
        <v>25</v>
      </c>
      <c r="G15" s="20">
        <f t="shared" si="0"/>
        <v>0</v>
      </c>
      <c r="H15" s="21">
        <v>0</v>
      </c>
      <c r="I15" s="20">
        <v>0</v>
      </c>
      <c r="J15" s="22">
        <v>0</v>
      </c>
      <c r="K15" s="23">
        <v>0</v>
      </c>
    </row>
    <row r="16" spans="1:11" ht="96" customHeight="1">
      <c r="A16" s="7" t="s">
        <v>32</v>
      </c>
      <c r="B16" s="8" t="s">
        <v>36</v>
      </c>
      <c r="C16" s="9" t="s">
        <v>37</v>
      </c>
      <c r="D16" s="13" t="s">
        <v>38</v>
      </c>
      <c r="E16" s="13" t="s">
        <v>39</v>
      </c>
      <c r="F16" s="11" t="s">
        <v>25</v>
      </c>
      <c r="G16" s="14">
        <f t="shared" si="0"/>
        <v>1564.2</v>
      </c>
      <c r="H16" s="18">
        <v>0</v>
      </c>
      <c r="I16" s="14">
        <v>0</v>
      </c>
      <c r="J16" s="10">
        <v>1564.2</v>
      </c>
      <c r="K16" s="18">
        <v>0</v>
      </c>
    </row>
    <row r="17" spans="1:11" ht="112.5" customHeight="1">
      <c r="A17" s="7" t="s">
        <v>40</v>
      </c>
      <c r="B17" s="8" t="s">
        <v>41</v>
      </c>
      <c r="C17" s="9" t="s">
        <v>37</v>
      </c>
      <c r="D17" s="12" t="s">
        <v>42</v>
      </c>
      <c r="E17" s="12" t="s">
        <v>43</v>
      </c>
      <c r="F17" s="24" t="s">
        <v>44</v>
      </c>
      <c r="G17" s="14">
        <f t="shared" si="0"/>
        <v>27.8</v>
      </c>
      <c r="H17" s="18">
        <v>0</v>
      </c>
      <c r="I17" s="14">
        <v>0</v>
      </c>
      <c r="J17" s="10">
        <v>27.8</v>
      </c>
      <c r="K17" s="18">
        <v>0</v>
      </c>
    </row>
    <row r="18" spans="1:11" ht="93.75" customHeight="1">
      <c r="A18" s="7" t="s">
        <v>45</v>
      </c>
      <c r="B18" s="8" t="s">
        <v>46</v>
      </c>
      <c r="C18" s="9"/>
      <c r="D18" s="12"/>
      <c r="E18" s="12"/>
      <c r="F18" s="11"/>
      <c r="G18" s="22">
        <f>SUM(G19:G20)</f>
        <v>0</v>
      </c>
      <c r="H18" s="22">
        <f>SUM(H19:H20)</f>
        <v>0</v>
      </c>
      <c r="I18" s="22">
        <f>SUM(I19:I20)</f>
        <v>0</v>
      </c>
      <c r="J18" s="22">
        <f>SUM(J19:J20)</f>
        <v>0</v>
      </c>
      <c r="K18" s="22">
        <f>SUM(K19:K20)</f>
        <v>0</v>
      </c>
    </row>
    <row r="19" spans="1:11" ht="107.25" customHeight="1">
      <c r="A19" s="7" t="s">
        <v>47</v>
      </c>
      <c r="B19" s="8" t="s">
        <v>48</v>
      </c>
      <c r="C19" s="9" t="s">
        <v>37</v>
      </c>
      <c r="D19" s="12" t="s">
        <v>49</v>
      </c>
      <c r="E19" s="13" t="s">
        <v>50</v>
      </c>
      <c r="F19" s="11" t="s">
        <v>25</v>
      </c>
      <c r="G19" s="22">
        <v>0</v>
      </c>
      <c r="H19" s="22">
        <v>0</v>
      </c>
      <c r="I19" s="22">
        <v>0</v>
      </c>
      <c r="J19" s="22">
        <v>0</v>
      </c>
      <c r="K19" s="22">
        <v>0</v>
      </c>
    </row>
    <row r="20" spans="1:11" ht="128.25" customHeight="1">
      <c r="A20" s="7" t="s">
        <v>51</v>
      </c>
      <c r="B20" s="8" t="s">
        <v>52</v>
      </c>
      <c r="C20" s="9" t="s">
        <v>37</v>
      </c>
      <c r="D20" s="25" t="s">
        <v>53</v>
      </c>
      <c r="E20" s="13" t="s">
        <v>50</v>
      </c>
      <c r="F20" s="11" t="s">
        <v>25</v>
      </c>
      <c r="G20" s="22">
        <v>0</v>
      </c>
      <c r="H20" s="22">
        <v>0</v>
      </c>
      <c r="I20" s="22">
        <v>0</v>
      </c>
      <c r="J20" s="22">
        <v>0</v>
      </c>
      <c r="K20" s="22">
        <v>0</v>
      </c>
    </row>
    <row r="21" spans="1:11" ht="26.25" customHeight="1">
      <c r="A21" s="7" t="s">
        <v>54</v>
      </c>
      <c r="B21" s="26" t="s">
        <v>55</v>
      </c>
      <c r="C21" s="9"/>
      <c r="D21" s="26"/>
      <c r="E21" s="27"/>
      <c r="F21" s="26"/>
      <c r="G21" s="28">
        <f aca="true" t="shared" si="1" ref="G21:G25">SUM(H21:K21)</f>
        <v>19645.1</v>
      </c>
      <c r="H21" s="28">
        <f>SUM(H22)</f>
        <v>0</v>
      </c>
      <c r="I21" s="28">
        <f>SUM(I22)</f>
        <v>0</v>
      </c>
      <c r="J21" s="28">
        <f>SUM(J22)</f>
        <v>19645.1</v>
      </c>
      <c r="K21" s="28">
        <f>SUM(K22)</f>
        <v>0</v>
      </c>
    </row>
    <row r="22" spans="1:11" ht="38.25" customHeight="1">
      <c r="A22" s="7" t="s">
        <v>56</v>
      </c>
      <c r="B22" s="29" t="s">
        <v>57</v>
      </c>
      <c r="C22" s="9"/>
      <c r="D22" s="26"/>
      <c r="E22" s="27"/>
      <c r="F22" s="26"/>
      <c r="G22" s="28">
        <f t="shared" si="1"/>
        <v>19645.1</v>
      </c>
      <c r="H22" s="28">
        <f>H23+H24</f>
        <v>0</v>
      </c>
      <c r="I22" s="28">
        <f>I23+I24</f>
        <v>0</v>
      </c>
      <c r="J22" s="28">
        <f>J23+J24+J25</f>
        <v>19645.1</v>
      </c>
      <c r="K22" s="28">
        <f>K23+K24</f>
        <v>0</v>
      </c>
    </row>
    <row r="23" spans="1:11" ht="77.25" customHeight="1">
      <c r="A23" s="7" t="s">
        <v>58</v>
      </c>
      <c r="B23" s="26" t="s">
        <v>59</v>
      </c>
      <c r="C23" s="9" t="s">
        <v>60</v>
      </c>
      <c r="D23" s="26" t="s">
        <v>61</v>
      </c>
      <c r="E23" s="27" t="s">
        <v>62</v>
      </c>
      <c r="F23" s="26" t="s">
        <v>44</v>
      </c>
      <c r="G23" s="30">
        <f t="shared" si="1"/>
        <v>10059.5</v>
      </c>
      <c r="H23" s="30">
        <v>0</v>
      </c>
      <c r="I23" s="30">
        <v>0</v>
      </c>
      <c r="J23" s="30">
        <v>10059.5</v>
      </c>
      <c r="K23" s="30">
        <v>0</v>
      </c>
    </row>
    <row r="24" spans="1:11" ht="93.75" customHeight="1">
      <c r="A24" s="7" t="s">
        <v>63</v>
      </c>
      <c r="B24" s="26" t="s">
        <v>64</v>
      </c>
      <c r="C24" s="9" t="s">
        <v>60</v>
      </c>
      <c r="D24" s="26" t="s">
        <v>65</v>
      </c>
      <c r="E24" s="27" t="s">
        <v>66</v>
      </c>
      <c r="F24" s="26" t="s">
        <v>44</v>
      </c>
      <c r="G24" s="30">
        <f t="shared" si="1"/>
        <v>9585.599999999999</v>
      </c>
      <c r="H24" s="30">
        <v>0</v>
      </c>
      <c r="I24" s="30">
        <v>0</v>
      </c>
      <c r="J24" s="28">
        <f>9036.3+549.3</f>
        <v>9585.599999999999</v>
      </c>
      <c r="K24" s="30">
        <v>0</v>
      </c>
    </row>
    <row r="25" spans="1:11" ht="112.5" customHeight="1" hidden="1">
      <c r="A25" s="7" t="s">
        <v>67</v>
      </c>
      <c r="B25" s="26" t="s">
        <v>68</v>
      </c>
      <c r="C25" s="9" t="s">
        <v>69</v>
      </c>
      <c r="D25" s="26" t="s">
        <v>70</v>
      </c>
      <c r="E25" s="31" t="s">
        <v>71</v>
      </c>
      <c r="F25" s="26" t="s">
        <v>44</v>
      </c>
      <c r="G25" s="30">
        <f t="shared" si="1"/>
        <v>0</v>
      </c>
      <c r="H25" s="30">
        <v>0</v>
      </c>
      <c r="I25" s="30">
        <v>0</v>
      </c>
      <c r="J25" s="30">
        <v>0</v>
      </c>
      <c r="K25" s="30">
        <v>0</v>
      </c>
    </row>
    <row r="26" spans="1:11" s="35" customFormat="1" ht="52.5" customHeight="1">
      <c r="A26" s="32" t="s">
        <v>72</v>
      </c>
      <c r="B26" s="9" t="s">
        <v>73</v>
      </c>
      <c r="C26" s="9"/>
      <c r="D26" s="9"/>
      <c r="E26" s="9"/>
      <c r="F26" s="33"/>
      <c r="G26" s="34">
        <f>G27+G40</f>
        <v>105997.7</v>
      </c>
      <c r="H26" s="34">
        <f>H27+H40</f>
        <v>27852.9</v>
      </c>
      <c r="I26" s="34">
        <f>I27+I40</f>
        <v>70450.8</v>
      </c>
      <c r="J26" s="34">
        <f>J27+J40</f>
        <v>7694</v>
      </c>
      <c r="K26" s="34">
        <f>K27</f>
        <v>0</v>
      </c>
    </row>
    <row r="27" spans="1:11" s="35" customFormat="1" ht="54.75" customHeight="1">
      <c r="A27" s="32" t="s">
        <v>74</v>
      </c>
      <c r="B27" s="24" t="s">
        <v>75</v>
      </c>
      <c r="C27" s="9"/>
      <c r="D27" s="32"/>
      <c r="E27" s="32"/>
      <c r="F27" s="32"/>
      <c r="G27" s="28">
        <f>G37+G38+G39+G36</f>
        <v>97162.3</v>
      </c>
      <c r="H27" s="28">
        <f>H37+H38+H39</f>
        <v>19927.9</v>
      </c>
      <c r="I27" s="28">
        <f>I37+I38+I39</f>
        <v>70450.8</v>
      </c>
      <c r="J27" s="28">
        <f>J37+J38+J39+J36</f>
        <v>6783.6</v>
      </c>
      <c r="K27" s="28">
        <f>K37+K38+K39</f>
        <v>0</v>
      </c>
    </row>
    <row r="28" spans="1:11" s="35" customFormat="1" ht="18.75" customHeight="1" hidden="1">
      <c r="A28" s="32"/>
      <c r="B28" s="25" t="s">
        <v>26</v>
      </c>
      <c r="C28" s="9"/>
      <c r="D28" s="24"/>
      <c r="E28" s="25"/>
      <c r="F28" s="9"/>
      <c r="G28" s="28">
        <f aca="true" t="shared" si="2" ref="G28:G35">J28</f>
        <v>0</v>
      </c>
      <c r="H28" s="36"/>
      <c r="I28" s="36"/>
      <c r="J28" s="36"/>
      <c r="K28" s="36"/>
    </row>
    <row r="29" spans="1:11" s="39" customFormat="1" ht="158.25" customHeight="1" hidden="1">
      <c r="A29" s="37" t="s">
        <v>76</v>
      </c>
      <c r="B29" s="12" t="s">
        <v>77</v>
      </c>
      <c r="C29" s="9" t="s">
        <v>69</v>
      </c>
      <c r="D29" s="24" t="s">
        <v>78</v>
      </c>
      <c r="E29" s="12" t="s">
        <v>79</v>
      </c>
      <c r="F29" s="24" t="s">
        <v>44</v>
      </c>
      <c r="G29" s="28">
        <f t="shared" si="2"/>
        <v>95</v>
      </c>
      <c r="H29" s="38">
        <v>0</v>
      </c>
      <c r="I29" s="38">
        <v>0</v>
      </c>
      <c r="J29" s="38">
        <v>95</v>
      </c>
      <c r="K29" s="38">
        <v>0</v>
      </c>
    </row>
    <row r="30" spans="1:11" s="35" customFormat="1" ht="79.5" customHeight="1" hidden="1">
      <c r="A30" s="32" t="s">
        <v>80</v>
      </c>
      <c r="B30" s="25" t="s">
        <v>81</v>
      </c>
      <c r="C30" s="9" t="s">
        <v>82</v>
      </c>
      <c r="D30" s="12" t="s">
        <v>23</v>
      </c>
      <c r="E30" s="25" t="s">
        <v>83</v>
      </c>
      <c r="F30" s="9" t="s">
        <v>44</v>
      </c>
      <c r="G30" s="28">
        <f t="shared" si="2"/>
        <v>0</v>
      </c>
      <c r="H30" s="36">
        <v>0</v>
      </c>
      <c r="I30" s="36">
        <v>0</v>
      </c>
      <c r="J30" s="36">
        <v>0</v>
      </c>
      <c r="K30" s="36">
        <v>0</v>
      </c>
    </row>
    <row r="31" spans="1:11" s="35" customFormat="1" ht="79.5" customHeight="1" hidden="1">
      <c r="A31" s="32" t="s">
        <v>84</v>
      </c>
      <c r="B31" s="25" t="s">
        <v>85</v>
      </c>
      <c r="C31" s="9" t="s">
        <v>86</v>
      </c>
      <c r="D31" s="8" t="s">
        <v>87</v>
      </c>
      <c r="E31" s="25" t="s">
        <v>88</v>
      </c>
      <c r="F31" s="24" t="s">
        <v>44</v>
      </c>
      <c r="G31" s="28">
        <f t="shared" si="2"/>
        <v>5260.8</v>
      </c>
      <c r="H31" s="28">
        <v>33444.4</v>
      </c>
      <c r="I31" s="28">
        <v>0</v>
      </c>
      <c r="J31" s="28">
        <f>5355.8-266.8+190.3-18.5</f>
        <v>5260.8</v>
      </c>
      <c r="K31" s="28">
        <v>0</v>
      </c>
    </row>
    <row r="32" spans="1:11" s="35" customFormat="1" ht="73.5" customHeight="1" hidden="1">
      <c r="A32" s="32" t="s">
        <v>80</v>
      </c>
      <c r="B32" s="25" t="s">
        <v>81</v>
      </c>
      <c r="C32" s="9" t="s">
        <v>89</v>
      </c>
      <c r="D32" s="12" t="s">
        <v>23</v>
      </c>
      <c r="E32" s="25" t="s">
        <v>83</v>
      </c>
      <c r="F32" s="9" t="s">
        <v>44</v>
      </c>
      <c r="G32" s="28">
        <f t="shared" si="2"/>
        <v>0</v>
      </c>
      <c r="H32" s="28">
        <v>0</v>
      </c>
      <c r="I32" s="28">
        <f>I34+I35</f>
        <v>0</v>
      </c>
      <c r="J32" s="28">
        <v>0</v>
      </c>
      <c r="K32" s="36">
        <f>K34+K35</f>
        <v>0</v>
      </c>
    </row>
    <row r="33" spans="1:11" s="35" customFormat="1" ht="27" customHeight="1" hidden="1">
      <c r="A33" s="32"/>
      <c r="B33" s="25" t="s">
        <v>26</v>
      </c>
      <c r="C33" s="9"/>
      <c r="D33" s="24"/>
      <c r="E33" s="25"/>
      <c r="F33" s="9"/>
      <c r="G33" s="28">
        <f t="shared" si="2"/>
        <v>0</v>
      </c>
      <c r="H33" s="36"/>
      <c r="I33" s="36"/>
      <c r="J33" s="32"/>
      <c r="K33" s="36"/>
    </row>
    <row r="34" spans="1:11" s="39" customFormat="1" ht="93" customHeight="1" hidden="1">
      <c r="A34" s="37" t="s">
        <v>90</v>
      </c>
      <c r="B34" s="12" t="s">
        <v>91</v>
      </c>
      <c r="C34" s="24" t="s">
        <v>92</v>
      </c>
      <c r="D34" s="12" t="s">
        <v>23</v>
      </c>
      <c r="E34" s="12" t="s">
        <v>83</v>
      </c>
      <c r="F34" s="24" t="s">
        <v>44</v>
      </c>
      <c r="G34" s="28">
        <f t="shared" si="2"/>
        <v>0</v>
      </c>
      <c r="H34" s="34">
        <v>24159</v>
      </c>
      <c r="I34" s="38">
        <v>0</v>
      </c>
      <c r="J34" s="38">
        <v>0</v>
      </c>
      <c r="K34" s="36">
        <f>K40+K41</f>
        <v>0</v>
      </c>
    </row>
    <row r="35" spans="1:11" s="35" customFormat="1" ht="135.75" customHeight="1" hidden="1">
      <c r="A35" s="32" t="s">
        <v>93</v>
      </c>
      <c r="B35" s="25" t="s">
        <v>94</v>
      </c>
      <c r="C35" s="9" t="s">
        <v>69</v>
      </c>
      <c r="D35" s="12" t="s">
        <v>23</v>
      </c>
      <c r="E35" s="25" t="s">
        <v>95</v>
      </c>
      <c r="F35" s="9" t="s">
        <v>44</v>
      </c>
      <c r="G35" s="28">
        <f t="shared" si="2"/>
        <v>1217.7</v>
      </c>
      <c r="H35" s="28">
        <f>11599.3-515.1</f>
        <v>11084.199999999999</v>
      </c>
      <c r="I35" s="28">
        <v>0</v>
      </c>
      <c r="J35" s="28">
        <v>1217.7</v>
      </c>
      <c r="K35" s="36">
        <v>0</v>
      </c>
    </row>
    <row r="36" spans="1:11" s="35" customFormat="1" ht="135.75" customHeight="1">
      <c r="A36" s="32" t="s">
        <v>96</v>
      </c>
      <c r="B36" s="25" t="s">
        <v>97</v>
      </c>
      <c r="C36" s="9" t="s">
        <v>98</v>
      </c>
      <c r="D36" s="40" t="s">
        <v>99</v>
      </c>
      <c r="E36" s="25" t="s">
        <v>100</v>
      </c>
      <c r="F36" s="9" t="s">
        <v>44</v>
      </c>
      <c r="G36" s="28">
        <f aca="true" t="shared" si="3" ref="G36:G39">H36+I36+J36+K36</f>
        <v>404</v>
      </c>
      <c r="H36" s="28">
        <v>0</v>
      </c>
      <c r="I36" s="28">
        <v>0</v>
      </c>
      <c r="J36" s="28">
        <f>94+310</f>
        <v>404</v>
      </c>
      <c r="K36" s="36">
        <v>0</v>
      </c>
    </row>
    <row r="37" spans="1:11" s="35" customFormat="1" ht="52.5" customHeight="1">
      <c r="A37" s="32" t="s">
        <v>80</v>
      </c>
      <c r="B37" s="25" t="s">
        <v>81</v>
      </c>
      <c r="C37" s="9" t="s">
        <v>98</v>
      </c>
      <c r="D37" s="12" t="s">
        <v>101</v>
      </c>
      <c r="E37" s="25" t="s">
        <v>83</v>
      </c>
      <c r="F37" s="9" t="s">
        <v>44</v>
      </c>
      <c r="G37" s="28">
        <f t="shared" si="3"/>
        <v>76293.5</v>
      </c>
      <c r="H37" s="28">
        <v>1437.9</v>
      </c>
      <c r="I37" s="28">
        <v>70450.8</v>
      </c>
      <c r="J37" s="28">
        <f>4404.8</f>
        <v>4404.8</v>
      </c>
      <c r="K37" s="36">
        <v>0</v>
      </c>
    </row>
    <row r="38" spans="1:11" s="35" customFormat="1" ht="53.25" customHeight="1">
      <c r="A38" s="32" t="s">
        <v>102</v>
      </c>
      <c r="B38" s="25" t="s">
        <v>103</v>
      </c>
      <c r="C38" s="9" t="s">
        <v>98</v>
      </c>
      <c r="D38" s="12" t="s">
        <v>104</v>
      </c>
      <c r="E38" s="25" t="s">
        <v>103</v>
      </c>
      <c r="F38" s="9" t="s">
        <v>44</v>
      </c>
      <c r="G38" s="28">
        <f t="shared" si="3"/>
        <v>0</v>
      </c>
      <c r="H38" s="28">
        <v>0</v>
      </c>
      <c r="I38" s="28">
        <v>0</v>
      </c>
      <c r="J38" s="28">
        <v>0</v>
      </c>
      <c r="K38" s="36">
        <v>0</v>
      </c>
    </row>
    <row r="39" spans="1:11" s="35" customFormat="1" ht="53.25" customHeight="1">
      <c r="A39" s="32" t="s">
        <v>105</v>
      </c>
      <c r="B39" s="41" t="s">
        <v>106</v>
      </c>
      <c r="C39" s="9" t="s">
        <v>98</v>
      </c>
      <c r="D39" s="12" t="s">
        <v>107</v>
      </c>
      <c r="E39" s="25" t="s">
        <v>83</v>
      </c>
      <c r="F39" s="9" t="s">
        <v>44</v>
      </c>
      <c r="G39" s="28">
        <f t="shared" si="3"/>
        <v>20464.8</v>
      </c>
      <c r="H39" s="28">
        <v>18490</v>
      </c>
      <c r="I39" s="28">
        <v>0</v>
      </c>
      <c r="J39" s="28">
        <v>1974.8</v>
      </c>
      <c r="K39" s="36">
        <v>0</v>
      </c>
    </row>
    <row r="40" spans="1:11" s="35" customFormat="1" ht="82.5" customHeight="1">
      <c r="A40" s="32" t="s">
        <v>108</v>
      </c>
      <c r="B40" s="42" t="s">
        <v>109</v>
      </c>
      <c r="C40" s="9"/>
      <c r="D40" s="12"/>
      <c r="E40" s="29"/>
      <c r="F40" s="9"/>
      <c r="G40" s="28">
        <f aca="true" t="shared" si="4" ref="G40:G41">SUM(H40:K40)</f>
        <v>8835.4</v>
      </c>
      <c r="H40" s="28">
        <v>7925</v>
      </c>
      <c r="I40" s="28">
        <v>0</v>
      </c>
      <c r="J40" s="28">
        <v>910.4</v>
      </c>
      <c r="K40" s="36">
        <v>0</v>
      </c>
    </row>
    <row r="41" spans="1:11" s="35" customFormat="1" ht="113.25" customHeight="1">
      <c r="A41" s="32" t="s">
        <v>110</v>
      </c>
      <c r="B41" s="42" t="s">
        <v>111</v>
      </c>
      <c r="C41" s="9" t="s">
        <v>112</v>
      </c>
      <c r="D41" s="12" t="s">
        <v>113</v>
      </c>
      <c r="E41" s="25" t="s">
        <v>114</v>
      </c>
      <c r="F41" s="9" t="s">
        <v>44</v>
      </c>
      <c r="G41" s="28">
        <f t="shared" si="4"/>
        <v>8835.4</v>
      </c>
      <c r="H41" s="28">
        <v>7925</v>
      </c>
      <c r="I41" s="28">
        <v>0</v>
      </c>
      <c r="J41" s="28">
        <v>910.4</v>
      </c>
      <c r="K41" s="36">
        <v>0</v>
      </c>
    </row>
    <row r="42" spans="1:11" s="35" customFormat="1" ht="36.75" customHeight="1">
      <c r="A42" s="32" t="s">
        <v>115</v>
      </c>
      <c r="B42" s="25" t="s">
        <v>116</v>
      </c>
      <c r="C42" s="43"/>
      <c r="D42" s="24"/>
      <c r="E42" s="25"/>
      <c r="F42" s="9"/>
      <c r="G42" s="28">
        <f>G43</f>
        <v>17334.5</v>
      </c>
      <c r="H42" s="28">
        <f>H43</f>
        <v>0</v>
      </c>
      <c r="I42" s="28">
        <f>I43</f>
        <v>0</v>
      </c>
      <c r="J42" s="28">
        <f>J43</f>
        <v>17243</v>
      </c>
      <c r="K42" s="28">
        <f>K43</f>
        <v>91.5</v>
      </c>
    </row>
    <row r="43" spans="1:11" s="35" customFormat="1" ht="49.5" customHeight="1">
      <c r="A43" s="7" t="s">
        <v>117</v>
      </c>
      <c r="B43" s="13" t="s">
        <v>118</v>
      </c>
      <c r="C43" s="43"/>
      <c r="D43" s="26"/>
      <c r="E43" s="26"/>
      <c r="F43" s="26"/>
      <c r="G43" s="30">
        <f>H43+I43+J43+K43</f>
        <v>17334.5</v>
      </c>
      <c r="H43" s="30">
        <f>H44+H46</f>
        <v>0</v>
      </c>
      <c r="I43" s="30">
        <f>I44+I46</f>
        <v>0</v>
      </c>
      <c r="J43" s="28">
        <f>J44+J45+J46+J47</f>
        <v>17243</v>
      </c>
      <c r="K43" s="30">
        <f>K44+K45+K46+K47</f>
        <v>91.5</v>
      </c>
    </row>
    <row r="44" spans="1:11" s="35" customFormat="1" ht="95.25" customHeight="1">
      <c r="A44" s="7" t="s">
        <v>119</v>
      </c>
      <c r="B44" s="13" t="s">
        <v>120</v>
      </c>
      <c r="C44" s="43" t="s">
        <v>121</v>
      </c>
      <c r="D44" s="8" t="s">
        <v>122</v>
      </c>
      <c r="E44" s="8" t="s">
        <v>123</v>
      </c>
      <c r="F44" s="26" t="s">
        <v>124</v>
      </c>
      <c r="G44" s="30">
        <f aca="true" t="shared" si="5" ref="G44:G45">H44+I44+J44</f>
        <v>8022.8</v>
      </c>
      <c r="H44" s="30">
        <v>0</v>
      </c>
      <c r="I44" s="30">
        <v>0</v>
      </c>
      <c r="J44" s="28">
        <v>8022.8</v>
      </c>
      <c r="K44" s="44">
        <v>0</v>
      </c>
    </row>
    <row r="45" spans="1:11" s="35" customFormat="1" ht="85.5" customHeight="1">
      <c r="A45" s="7"/>
      <c r="B45" s="13"/>
      <c r="C45" s="43" t="s">
        <v>125</v>
      </c>
      <c r="D45" s="8" t="s">
        <v>122</v>
      </c>
      <c r="E45" s="8" t="s">
        <v>123</v>
      </c>
      <c r="F45" s="26" t="s">
        <v>124</v>
      </c>
      <c r="G45" s="30">
        <f t="shared" si="5"/>
        <v>7593.4</v>
      </c>
      <c r="H45" s="30">
        <v>0</v>
      </c>
      <c r="I45" s="30">
        <v>0</v>
      </c>
      <c r="J45" s="28">
        <f>6500.2+1093.2</f>
        <v>7593.4</v>
      </c>
      <c r="K45" s="44">
        <v>0</v>
      </c>
    </row>
    <row r="46" spans="1:11" s="35" customFormat="1" ht="66" customHeight="1">
      <c r="A46" s="7" t="s">
        <v>126</v>
      </c>
      <c r="B46" s="8" t="s">
        <v>127</v>
      </c>
      <c r="C46" s="43" t="s">
        <v>121</v>
      </c>
      <c r="D46" s="8" t="s">
        <v>128</v>
      </c>
      <c r="E46" s="8" t="s">
        <v>129</v>
      </c>
      <c r="F46" s="26" t="s">
        <v>44</v>
      </c>
      <c r="G46" s="30">
        <f aca="true" t="shared" si="6" ref="G46:G47">H46+I46+J46+K46</f>
        <v>648.8</v>
      </c>
      <c r="H46" s="30">
        <v>0</v>
      </c>
      <c r="I46" s="30">
        <v>0</v>
      </c>
      <c r="J46" s="28">
        <v>557.3</v>
      </c>
      <c r="K46" s="44">
        <v>91.5</v>
      </c>
    </row>
    <row r="47" spans="1:11" s="35" customFormat="1" ht="84.75" customHeight="1">
      <c r="A47" s="7"/>
      <c r="B47" s="8"/>
      <c r="C47" s="43" t="s">
        <v>125</v>
      </c>
      <c r="D47" s="8" t="s">
        <v>128</v>
      </c>
      <c r="E47" s="8" t="s">
        <v>129</v>
      </c>
      <c r="F47" s="26" t="s">
        <v>44</v>
      </c>
      <c r="G47" s="30">
        <f t="shared" si="6"/>
        <v>1069.5</v>
      </c>
      <c r="H47" s="30">
        <v>0</v>
      </c>
      <c r="I47" s="30">
        <v>0</v>
      </c>
      <c r="J47" s="28">
        <f>963.8+105.7</f>
        <v>1069.5</v>
      </c>
      <c r="K47" s="44">
        <v>0</v>
      </c>
    </row>
    <row r="48" spans="1:11" s="35" customFormat="1" ht="33.75" customHeight="1">
      <c r="A48" s="7" t="s">
        <v>130</v>
      </c>
      <c r="B48" s="41" t="s">
        <v>131</v>
      </c>
      <c r="C48" s="9"/>
      <c r="D48" s="8"/>
      <c r="E48" s="8"/>
      <c r="F48" s="26"/>
      <c r="G48" s="30">
        <f>G49</f>
        <v>17027.8</v>
      </c>
      <c r="H48" s="30">
        <f>H49</f>
        <v>0</v>
      </c>
      <c r="I48" s="30">
        <f>I49</f>
        <v>0</v>
      </c>
      <c r="J48" s="30">
        <f>J49</f>
        <v>17027.8</v>
      </c>
      <c r="K48" s="30">
        <f>K49</f>
        <v>0</v>
      </c>
    </row>
    <row r="49" spans="1:11" s="35" customFormat="1" ht="36" customHeight="1">
      <c r="A49" s="7" t="s">
        <v>132</v>
      </c>
      <c r="B49" s="8" t="s">
        <v>133</v>
      </c>
      <c r="C49" s="9"/>
      <c r="D49" s="8"/>
      <c r="E49" s="26"/>
      <c r="F49" s="26"/>
      <c r="G49" s="45">
        <f>G50+G51</f>
        <v>17027.8</v>
      </c>
      <c r="H49" s="45">
        <f>H50+H51</f>
        <v>0</v>
      </c>
      <c r="I49" s="45">
        <f>I50+I51</f>
        <v>0</v>
      </c>
      <c r="J49" s="45">
        <f>J50+J51</f>
        <v>17027.8</v>
      </c>
      <c r="K49" s="46">
        <v>0</v>
      </c>
    </row>
    <row r="50" spans="1:11" s="35" customFormat="1" ht="63.75" customHeight="1">
      <c r="A50" s="7" t="s">
        <v>134</v>
      </c>
      <c r="B50" s="8" t="s">
        <v>135</v>
      </c>
      <c r="C50" s="9" t="s">
        <v>136</v>
      </c>
      <c r="D50" s="8" t="s">
        <v>137</v>
      </c>
      <c r="E50" s="26" t="s">
        <v>138</v>
      </c>
      <c r="F50" s="26" t="s">
        <v>44</v>
      </c>
      <c r="G50" s="45">
        <f aca="true" t="shared" si="7" ref="G50:G51">H50+I50+J50</f>
        <v>16505.7</v>
      </c>
      <c r="H50" s="47">
        <v>0</v>
      </c>
      <c r="I50" s="48">
        <v>0</v>
      </c>
      <c r="J50" s="45">
        <v>16505.7</v>
      </c>
      <c r="K50" s="46">
        <v>0</v>
      </c>
    </row>
    <row r="51" spans="1:11" s="35" customFormat="1" ht="65.25" customHeight="1">
      <c r="A51" s="7" t="s">
        <v>139</v>
      </c>
      <c r="B51" s="8" t="s">
        <v>140</v>
      </c>
      <c r="C51" s="9" t="s">
        <v>136</v>
      </c>
      <c r="D51" s="8" t="s">
        <v>137</v>
      </c>
      <c r="E51" s="26" t="s">
        <v>138</v>
      </c>
      <c r="F51" s="26" t="s">
        <v>44</v>
      </c>
      <c r="G51" s="45">
        <f t="shared" si="7"/>
        <v>522.1</v>
      </c>
      <c r="H51" s="47">
        <v>0</v>
      </c>
      <c r="I51" s="48">
        <v>0</v>
      </c>
      <c r="J51" s="45">
        <v>522.1</v>
      </c>
      <c r="K51" s="46">
        <v>0</v>
      </c>
    </row>
    <row r="52" spans="1:11" s="35" customFormat="1" ht="36.75" customHeight="1">
      <c r="A52" s="4" t="s">
        <v>141</v>
      </c>
      <c r="B52" s="8" t="s">
        <v>142</v>
      </c>
      <c r="C52" s="9"/>
      <c r="D52" s="8"/>
      <c r="E52" s="8"/>
      <c r="F52" s="26"/>
      <c r="G52" s="30">
        <f>G53+G60</f>
        <v>1129.4</v>
      </c>
      <c r="H52" s="30">
        <f>H53</f>
        <v>0</v>
      </c>
      <c r="I52" s="30">
        <f>I53</f>
        <v>0</v>
      </c>
      <c r="J52" s="30">
        <f>J53+J57+J60</f>
        <v>1129.4</v>
      </c>
      <c r="K52" s="30">
        <f>K53</f>
        <v>0</v>
      </c>
    </row>
    <row r="53" spans="1:11" s="35" customFormat="1" ht="31.5" customHeight="1">
      <c r="A53" s="4" t="s">
        <v>143</v>
      </c>
      <c r="B53" s="8" t="s">
        <v>144</v>
      </c>
      <c r="C53" s="9"/>
      <c r="D53" s="8"/>
      <c r="E53" s="8"/>
      <c r="F53" s="26"/>
      <c r="G53" s="30">
        <f>H53+I53+J53+K53</f>
        <v>284.4</v>
      </c>
      <c r="H53" s="30">
        <f>H54+H57</f>
        <v>0</v>
      </c>
      <c r="I53" s="30">
        <f>I54+I57</f>
        <v>0</v>
      </c>
      <c r="J53" s="30">
        <f>J54+J57+J56</f>
        <v>284.4</v>
      </c>
      <c r="K53" s="30">
        <f>K54+K57</f>
        <v>0</v>
      </c>
    </row>
    <row r="54" spans="1:11" s="35" customFormat="1" ht="51" customHeight="1">
      <c r="A54" s="4" t="s">
        <v>145</v>
      </c>
      <c r="B54" s="8" t="s">
        <v>146</v>
      </c>
      <c r="C54" s="9" t="s">
        <v>60</v>
      </c>
      <c r="D54" s="8" t="s">
        <v>147</v>
      </c>
      <c r="E54" s="8" t="s">
        <v>148</v>
      </c>
      <c r="F54" s="26" t="s">
        <v>44</v>
      </c>
      <c r="G54" s="30">
        <f>J54</f>
        <v>184.4</v>
      </c>
      <c r="H54" s="30">
        <v>0</v>
      </c>
      <c r="I54" s="30">
        <v>0</v>
      </c>
      <c r="J54" s="30">
        <v>184.4</v>
      </c>
      <c r="K54" s="30">
        <v>0</v>
      </c>
    </row>
    <row r="55" spans="1:11" s="35" customFormat="1" ht="51" customHeight="1">
      <c r="A55" s="4" t="s">
        <v>149</v>
      </c>
      <c r="B55" s="25" t="s">
        <v>150</v>
      </c>
      <c r="C55" s="9" t="s">
        <v>60</v>
      </c>
      <c r="D55" s="8" t="s">
        <v>101</v>
      </c>
      <c r="E55" s="8" t="s">
        <v>151</v>
      </c>
      <c r="F55" s="26" t="s">
        <v>44</v>
      </c>
      <c r="G55" s="30">
        <v>0</v>
      </c>
      <c r="H55" s="30">
        <v>0</v>
      </c>
      <c r="I55" s="30">
        <v>0</v>
      </c>
      <c r="J55" s="30">
        <v>0</v>
      </c>
      <c r="K55" s="30">
        <v>0</v>
      </c>
    </row>
    <row r="56" spans="1:11" s="35" customFormat="1" ht="51" customHeight="1">
      <c r="A56" s="4" t="s">
        <v>152</v>
      </c>
      <c r="B56" s="25" t="s">
        <v>153</v>
      </c>
      <c r="C56" s="9" t="s">
        <v>60</v>
      </c>
      <c r="D56" s="49" t="s">
        <v>101</v>
      </c>
      <c r="E56" s="25" t="s">
        <v>151</v>
      </c>
      <c r="F56" s="9" t="s">
        <v>44</v>
      </c>
      <c r="G56" s="30">
        <f>H56+I56+J56+K56</f>
        <v>100</v>
      </c>
      <c r="H56" s="30">
        <v>0</v>
      </c>
      <c r="I56" s="30">
        <v>0</v>
      </c>
      <c r="J56" s="30">
        <v>100</v>
      </c>
      <c r="K56" s="30">
        <v>0</v>
      </c>
    </row>
    <row r="57" spans="1:11" s="35" customFormat="1" ht="37.5" customHeight="1">
      <c r="A57" s="4" t="s">
        <v>154</v>
      </c>
      <c r="B57" s="8" t="s">
        <v>155</v>
      </c>
      <c r="C57" s="9"/>
      <c r="D57" s="8"/>
      <c r="E57" s="8"/>
      <c r="F57" s="26"/>
      <c r="G57" s="30">
        <f aca="true" t="shared" si="8" ref="G57:G59">J57</f>
        <v>0</v>
      </c>
      <c r="H57" s="30">
        <f aca="true" t="shared" si="9" ref="H57:H59">K57</f>
        <v>0</v>
      </c>
      <c r="I57" s="30">
        <v>0</v>
      </c>
      <c r="J57" s="30">
        <v>0</v>
      </c>
      <c r="K57" s="30">
        <v>0</v>
      </c>
    </row>
    <row r="58" spans="1:11" s="35" customFormat="1" ht="62.25" customHeight="1">
      <c r="A58" s="4" t="s">
        <v>156</v>
      </c>
      <c r="B58" s="8" t="s">
        <v>157</v>
      </c>
      <c r="C58" s="9" t="s">
        <v>60</v>
      </c>
      <c r="D58" s="8" t="s">
        <v>158</v>
      </c>
      <c r="E58" s="8" t="s">
        <v>159</v>
      </c>
      <c r="F58" s="26" t="s">
        <v>44</v>
      </c>
      <c r="G58" s="30">
        <f t="shared" si="8"/>
        <v>0</v>
      </c>
      <c r="H58" s="30">
        <f t="shared" si="9"/>
        <v>0</v>
      </c>
      <c r="I58" s="30">
        <v>0</v>
      </c>
      <c r="J58" s="30">
        <v>0</v>
      </c>
      <c r="K58" s="30">
        <v>0</v>
      </c>
    </row>
    <row r="59" spans="1:11" s="35" customFormat="1" ht="62.25" customHeight="1">
      <c r="A59" s="4" t="s">
        <v>160</v>
      </c>
      <c r="B59" s="8" t="s">
        <v>161</v>
      </c>
      <c r="C59" s="9" t="s">
        <v>60</v>
      </c>
      <c r="D59" s="8" t="s">
        <v>162</v>
      </c>
      <c r="E59" s="8" t="s">
        <v>159</v>
      </c>
      <c r="F59" s="26" t="s">
        <v>44</v>
      </c>
      <c r="G59" s="30">
        <f t="shared" si="8"/>
        <v>0</v>
      </c>
      <c r="H59" s="30">
        <f t="shared" si="9"/>
        <v>0</v>
      </c>
      <c r="I59" s="30">
        <v>0</v>
      </c>
      <c r="J59" s="30">
        <v>0</v>
      </c>
      <c r="K59" s="30">
        <v>0</v>
      </c>
    </row>
    <row r="60" spans="1:11" s="35" customFormat="1" ht="48.75" customHeight="1">
      <c r="A60" s="4" t="s">
        <v>163</v>
      </c>
      <c r="B60" s="8" t="s">
        <v>164</v>
      </c>
      <c r="C60" s="9"/>
      <c r="D60" s="8"/>
      <c r="E60" s="8"/>
      <c r="F60" s="26"/>
      <c r="G60" s="30">
        <f>G61</f>
        <v>845</v>
      </c>
      <c r="H60" s="30">
        <f>H61</f>
        <v>0</v>
      </c>
      <c r="I60" s="30">
        <f>I61</f>
        <v>0</v>
      </c>
      <c r="J60" s="30">
        <f>J61</f>
        <v>845</v>
      </c>
      <c r="K60" s="30">
        <f>K61</f>
        <v>0</v>
      </c>
    </row>
    <row r="61" spans="1:11" s="35" customFormat="1" ht="62.25" customHeight="1">
      <c r="A61" s="4" t="s">
        <v>165</v>
      </c>
      <c r="B61" s="8" t="s">
        <v>166</v>
      </c>
      <c r="C61" s="9" t="s">
        <v>60</v>
      </c>
      <c r="D61" s="8" t="s">
        <v>167</v>
      </c>
      <c r="E61" s="8" t="s">
        <v>168</v>
      </c>
      <c r="F61" s="26" t="s">
        <v>44</v>
      </c>
      <c r="G61" s="30">
        <f>H61+I61+J61+K61</f>
        <v>845</v>
      </c>
      <c r="H61" s="30">
        <v>0</v>
      </c>
      <c r="I61" s="30">
        <v>0</v>
      </c>
      <c r="J61" s="30">
        <v>845</v>
      </c>
      <c r="K61" s="30">
        <v>0</v>
      </c>
    </row>
    <row r="62" spans="1:11" ht="26.25" customHeight="1">
      <c r="A62" s="4" t="s">
        <v>169</v>
      </c>
      <c r="B62" s="41" t="s">
        <v>170</v>
      </c>
      <c r="C62" s="41"/>
      <c r="D62" s="41"/>
      <c r="E62" s="41"/>
      <c r="F62" s="41"/>
      <c r="G62" s="10">
        <f>G9+G21+G26+G42+G52+G49</f>
        <v>165882.4</v>
      </c>
      <c r="H62" s="10">
        <f>H9+H21+H26+H42+H52+H49</f>
        <v>27852.9</v>
      </c>
      <c r="I62" s="10">
        <f>I9+I21+I26+I42+I52+I49</f>
        <v>70450.8</v>
      </c>
      <c r="J62" s="10">
        <f>J9+J21+J26+J42+J52+J49</f>
        <v>67487.2</v>
      </c>
      <c r="K62" s="10">
        <f>K9+K21+K26+K42+K52+K49</f>
        <v>91.5</v>
      </c>
    </row>
    <row r="63" spans="1:11" ht="15">
      <c r="A63" s="50"/>
      <c r="B63" s="51"/>
      <c r="C63" s="51"/>
      <c r="D63" s="51"/>
      <c r="E63" s="51"/>
      <c r="F63" s="51"/>
      <c r="G63" s="52"/>
      <c r="H63" s="52"/>
      <c r="I63" s="52"/>
      <c r="J63" s="52"/>
      <c r="K63" s="52"/>
    </row>
    <row r="64" spans="1:11" ht="15">
      <c r="A64" s="50"/>
      <c r="B64" s="51"/>
      <c r="C64" s="51"/>
      <c r="D64" s="51"/>
      <c r="E64" s="51"/>
      <c r="F64" s="51"/>
      <c r="G64" s="52"/>
      <c r="H64" s="52"/>
      <c r="I64" s="52"/>
      <c r="J64" s="52"/>
      <c r="K64" s="52"/>
    </row>
    <row r="65" spans="1:11" ht="15">
      <c r="A65" s="50"/>
      <c r="B65" s="51"/>
      <c r="C65" s="51"/>
      <c r="D65" s="51"/>
      <c r="E65" s="51"/>
      <c r="F65" s="51"/>
      <c r="G65" s="52"/>
      <c r="H65" s="52"/>
      <c r="I65" s="52"/>
      <c r="J65" s="52"/>
      <c r="K65" s="52"/>
    </row>
    <row r="66" spans="1:11" ht="15">
      <c r="A66" s="50"/>
      <c r="B66" s="51"/>
      <c r="C66" s="51"/>
      <c r="D66" s="51"/>
      <c r="E66" s="51"/>
      <c r="F66" s="51"/>
      <c r="G66" s="52"/>
      <c r="H66" s="52"/>
      <c r="I66" s="52"/>
      <c r="J66" s="52"/>
      <c r="K66" s="52"/>
    </row>
    <row r="67" spans="1:15" ht="21" customHeight="1">
      <c r="A67" s="53"/>
      <c r="B67" s="54"/>
      <c r="C67" s="54"/>
      <c r="D67" s="54"/>
      <c r="E67" s="54"/>
      <c r="F67" s="54"/>
      <c r="G67" s="54"/>
      <c r="H67" s="54"/>
      <c r="I67" s="54"/>
      <c r="J67" s="54"/>
      <c r="K67" s="54"/>
      <c r="L67" s="54"/>
      <c r="M67" s="54"/>
      <c r="N67" s="54"/>
      <c r="O67" s="54"/>
    </row>
    <row r="68" spans="1:15" ht="21" customHeight="1">
      <c r="A68" s="53"/>
      <c r="B68" s="55" t="s">
        <v>171</v>
      </c>
      <c r="C68" s="55"/>
      <c r="D68" s="55" t="s">
        <v>172</v>
      </c>
      <c r="E68" s="55" t="s">
        <v>173</v>
      </c>
      <c r="F68" s="54"/>
      <c r="G68" s="54"/>
      <c r="H68" s="54"/>
      <c r="I68" s="54"/>
      <c r="J68" s="54"/>
      <c r="K68" s="54"/>
      <c r="L68" s="54"/>
      <c r="M68" s="54"/>
      <c r="N68" s="54"/>
      <c r="O68" s="54"/>
    </row>
    <row r="69" ht="22.5" customHeight="1"/>
    <row r="76" ht="16.5"/>
  </sheetData>
  <sheetProtection selectLockedCells="1" selectUnlockedCells="1"/>
  <mergeCells count="11">
    <mergeCell ref="H1:L1"/>
    <mergeCell ref="H2:L2"/>
    <mergeCell ref="A3:K3"/>
    <mergeCell ref="A4:K4"/>
    <mergeCell ref="A6:A7"/>
    <mergeCell ref="B6:B7"/>
    <mergeCell ref="C6:C7"/>
    <mergeCell ref="D6:D7"/>
    <mergeCell ref="E6:E7"/>
    <mergeCell ref="F6:F7"/>
    <mergeCell ref="G6:K6"/>
  </mergeCells>
  <printOptions/>
  <pageMargins left="0.31527777777777777" right="0.31527777777777777" top="0.3541666666666667" bottom="0.3541666666666667" header="0.5118055555555555" footer="0.5118055555555555"/>
  <pageSetup fitToHeight="0" fitToWidth="1" horizontalDpi="300" verticalDpi="300" orientation="landscape" paperSize="9"/>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dc:creator>
  <cp:keywords/>
  <dc:description/>
  <cp:lastModifiedBy/>
  <cp:lastPrinted>2021-02-03T13:21:12Z</cp:lastPrinted>
  <dcterms:created xsi:type="dcterms:W3CDTF">2013-10-03T12:09:52Z</dcterms:created>
  <dcterms:modified xsi:type="dcterms:W3CDTF">2021-02-03T13:21:27Z</dcterms:modified>
  <cp:category/>
  <cp:version/>
  <cp:contentType/>
  <cp:contentStatus/>
  <cp:revision>20</cp:revision>
</cp:coreProperties>
</file>