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3920" windowHeight="7476" activeTab="0"/>
  </bookViews>
  <sheets>
    <sheet name="Приложение по СМП" sheetId="1" r:id="rId1"/>
  </sheets>
  <definedNames>
    <definedName name="_xlnm.Print_Area" localSheetId="0">'Приложение по СМП'!$A$1:$E$75</definedName>
  </definedNames>
  <calcPr fullCalcOnLoad="1"/>
</workbook>
</file>

<file path=xl/sharedStrings.xml><?xml version="1.0" encoding="utf-8"?>
<sst xmlns="http://schemas.openxmlformats.org/spreadsheetml/2006/main" count="143" uniqueCount="136">
  <si>
    <t>тыс. руб.</t>
  </si>
  <si>
    <t>код по (ОКДП) 004-93</t>
  </si>
  <si>
    <t>наименование в соответствии с кодом по ОКДП</t>
  </si>
  <si>
    <t>%</t>
  </si>
  <si>
    <t>Всего</t>
  </si>
  <si>
    <t>Приложение №3</t>
  </si>
  <si>
    <t>62.02.30.000</t>
  </si>
  <si>
    <t>10.71.11.110</t>
  </si>
  <si>
    <t>10.13.14.111;  10.13.14.112</t>
  </si>
  <si>
    <t>10.20.13.122</t>
  </si>
  <si>
    <t>Коды ОКПД 2 , предусмотренные  Общероссийским классификатором ОК 034-2007.</t>
  </si>
  <si>
    <t>% к общему годовому объему товаров, работ, услуг, подлежащих размещению у СМП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</si>
  <si>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</si>
  <si>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</si>
  <si>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</si>
  <si>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</si>
  <si>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</si>
  <si>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</si>
  <si>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</si>
  <si>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</si>
  <si>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</si>
  <si>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</si>
  <si>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</si>
  <si>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</si>
  <si>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</si>
  <si>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</si>
  <si>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</si>
  <si>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</si>
  <si>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</si>
  <si>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</si>
  <si>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</si>
  <si>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</si>
  <si>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</si>
  <si>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>Поставка хлеба (ЦГБ)</t>
  </si>
  <si>
    <t>86.90.19.140</t>
  </si>
  <si>
    <t>Услуги по оздоровлению (УСЗН)</t>
  </si>
  <si>
    <t>17.23.14.110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</si>
  <si>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</si>
  <si>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</si>
  <si>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</si>
  <si>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</si>
  <si>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71.12.19.000</t>
  </si>
  <si>
    <t>43.39.19.190</t>
  </si>
  <si>
    <t>Поставка лекарственных средств (ДГБ)</t>
  </si>
  <si>
    <t>Поставка медицинских изделий (ДГБ)</t>
  </si>
  <si>
    <t>Поставка молочной продукции (ДГБ)</t>
  </si>
  <si>
    <t>Поставка бакалейной продукции (ДГБ)</t>
  </si>
  <si>
    <t>17.23.13.143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</si>
  <si>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</si>
  <si>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</si>
  <si>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</si>
  <si>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</si>
  <si>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</si>
  <si>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77.11.10.000</t>
  </si>
  <si>
    <t>Услуги аренды автомобиля без экипажа (Администрация)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</si>
  <si>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 (ЦГБ)</t>
  </si>
  <si>
    <t>01.47.21.000</t>
  </si>
  <si>
    <t>Поставка рыбы и рыбной продукции (ДГБ)</t>
  </si>
  <si>
    <t>10.11.11.110</t>
  </si>
  <si>
    <t>10.61.11.000</t>
  </si>
  <si>
    <t>Поставка продуктов питания (крупы) (ДГБ)</t>
  </si>
  <si>
    <t>Поставка продуктов питания (мясная продукция) (ДГБ)</t>
  </si>
  <si>
    <t>Поставка продуктов питания (яйцо куриное) (ДГБ)</t>
  </si>
  <si>
    <t>01.13.51.120</t>
  </si>
  <si>
    <t>10.39.17.100</t>
  </si>
  <si>
    <t>Поставка консервированной продукции (ДГБ)</t>
  </si>
  <si>
    <t>21.20.10.000;   21.20.13.191;    21.20.11.110</t>
  </si>
  <si>
    <t>05.10.10.141</t>
  </si>
  <si>
    <t>29.10.30.113</t>
  </si>
  <si>
    <t>Поставка бензина (Администрация)</t>
  </si>
  <si>
    <t>19.20.21.125</t>
  </si>
  <si>
    <t>80.10.12.000</t>
  </si>
  <si>
    <t>01.24.10.000; 01.22.12.000</t>
  </si>
  <si>
    <t>Поставка фруктов (ДГБ)</t>
  </si>
  <si>
    <t>Приобретение канцелярских товаров (ДГБ)</t>
  </si>
  <si>
    <t>81.30.10.000</t>
  </si>
  <si>
    <t>Услуги по сопровождению программ для ЭВМ (ДГБ)</t>
  </si>
  <si>
    <t>Поставка медицинских изделий (ЦГБ)</t>
  </si>
  <si>
    <t>Услуги по сопровождению автоматизированных систем (ЦГБ)</t>
  </si>
  <si>
    <t>32.50.50.000;    32.50.13.110</t>
  </si>
  <si>
    <t xml:space="preserve">         Сводная  информация  о закупках у СМП и СОНО на 01.04.2020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</si>
  <si>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01.04.2020, тыс.руб (сумма заключенных контрактов)</t>
  </si>
  <si>
    <t>17.23.13.143;   26.20.21.120;   28.22.12.110</t>
  </si>
  <si>
    <t>Приобретение канцелярских товаров (ЦГБ)</t>
  </si>
  <si>
    <t>Разработка проектно-сметной документации по объекту: "Благоустройство  парка пос. Соколово-Кундрюченский", расположенного по адресу: г. Новошахтинск, ул. Курская, 21-б" (с получением положительного заключения проверки достоверности определения сметной стоимости)</t>
  </si>
  <si>
    <t>Корректировка проектно-сметной документации по объекту: "Реконструкция проспекта Ленина с прилегающей территорией в г. Новошахтинске Ростовской области"</t>
  </si>
  <si>
    <t>Работы по ремонту жилого помещения по ул. Парковая, д. 17 кв. 7</t>
  </si>
  <si>
    <t>Работы по ремонту жилого помещения по ул. Харьковская, д. 68, кв. 8</t>
  </si>
  <si>
    <t>42.11.20.000</t>
  </si>
  <si>
    <t>Выполнение работ по ликвидации повреждений покрытия проезжей части на автомобильных дорогах общего пользования местного значения в городе Новошахтинске ростовской области</t>
  </si>
  <si>
    <t>Выполнение работ по сорержанию автомобильных дорог обзщего пользования местного значения в городе Новошахтинске Ростовской области в 2020 году</t>
  </si>
  <si>
    <t>Оказание услуг по обрезке поросли, ветвей деревьев с последующим измельчением древесины, навалов ветвей, порубочных остатков вдоль автомобильных дорог общего пользования местного значения в городе Новошахтинске Ростовской области</t>
  </si>
  <si>
    <t>Поставка бумаги (УСЗН)</t>
  </si>
  <si>
    <t>43.29.19.110</t>
  </si>
  <si>
    <t>Закупка услуг по техническому обслуживанию лифтов в 2020 году</t>
  </si>
  <si>
    <t>10.89.19.150</t>
  </si>
  <si>
    <t>Поставка смеси белковой (ДГБ)</t>
  </si>
  <si>
    <t>10.72.12.120</t>
  </si>
  <si>
    <t>Поставка овощи (ДГБ)</t>
  </si>
  <si>
    <t>19.20.21.121</t>
  </si>
  <si>
    <t>Поставка бензина (ДГБ)</t>
  </si>
  <si>
    <t>32.50.50.000;   32.50.13.190</t>
  </si>
  <si>
    <t>22.19.71.190;   22.19.60.119</t>
  </si>
  <si>
    <t>10.51.11.111;   10.51.30.111</t>
  </si>
  <si>
    <t>33.13.12.000;    33.14.11.000</t>
  </si>
  <si>
    <t>96.01.19.125</t>
  </si>
  <si>
    <t>Оказание услуг по стирке белья (ДГБ)</t>
  </si>
  <si>
    <t>26.40.31.190</t>
  </si>
  <si>
    <t>Поставка мини-гарнитуры для звукопроведения (ДГБ)</t>
  </si>
  <si>
    <t>26.20.16.190</t>
  </si>
  <si>
    <t>Поставка логопедического комплекса "Речевой калейдоскоп"</t>
  </si>
  <si>
    <t>45.20.21.222</t>
  </si>
  <si>
    <t>Закупка услуг по поверке средств измерения (ДГБ)</t>
  </si>
  <si>
    <t>26.20.15.000</t>
  </si>
  <si>
    <t>Поставка компьютерной техники для нужд МБУЗ "ДГБ" г. Новошахтинска</t>
  </si>
  <si>
    <t>58.11.19.000</t>
  </si>
  <si>
    <t>Приобретенрие и поставка печатных и электронных изданий для пополнения фондов муниципальных библиотек новыми книжными изданиями</t>
  </si>
  <si>
    <t>17.12.14.129</t>
  </si>
  <si>
    <t>Поставка бумаги А4 для офисной техники для Управления образования</t>
  </si>
  <si>
    <t>Бензин автомобильный АИ-92 экологического класса не ниже К5 для нужд МБУ ДО ЦРТДиЮ</t>
  </si>
  <si>
    <t>19.20.21.120</t>
  </si>
  <si>
    <t>Приобретение автобуса для муниципального учреждения дополнительного образования детей спортивной направленности – МБУ ДО ДЮСШ № 4 города Новошахтинска (автобус для перевозки детей)</t>
  </si>
  <si>
    <t>43.32.10.110</t>
  </si>
  <si>
    <t>Замена деревянных окон на металлопластиковые в зданиях образовательных организаций</t>
  </si>
  <si>
    <t>71.20.14.000</t>
  </si>
  <si>
    <t>Услуги контроля за техническим состоянием автомобильных транспортных средств Заказчика при выезде на линию и возвращении в гараж (Администрация)</t>
  </si>
  <si>
    <t>Услуги по охране муниципальной собственности (Администрация)</t>
  </si>
  <si>
    <t>80.20.10.000</t>
  </si>
  <si>
    <t>Поставка охранных услуг и техническое обслуживание охранной сигнализации Администрации города Новошахтинска по адресам: ул. Железнякова,30а; ул. Киевская,32 помещение 1, ул. Энергетическая,6/4, ул. Харьковская, 133, помещение 3.</t>
  </si>
  <si>
    <t>81.10.10.000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</si>
  <si>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</si>
  <si>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>86.12.10.190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</si>
  <si>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</si>
  <si>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>Совокупный годовой объем закупок, рассчитанный с учетом  части 1.1 статьи 30 ФЗ№44-ФЗ  и ч.30 ст.112 ФЗ№44-ФЗ, тыс.руб.</t>
  </si>
  <si>
    <t xml:space="preserve">Наименование товаров, работ, услуг,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</si>
  <si>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Старший специалист по закупкам контрактной службы  Администрации города                                                                                        Е.С. Снытко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</si>
</sst>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  <xf numFmtId="0" fontId="28" fillId="32" borderId="0" xfId="0" applyFont="1" applyFill="1" applyAlignment="1">
      <alignment/>
    </xf>
    <xf numFmtId="2" fontId="28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28" fillId="43" borderId="0" xfId="0" applyFont="1" applyFill="1" applyAlignment="1">
      <alignment/>
    </xf>
    <xf numFmtId="2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2" fontId="0" fillId="44" borderId="0" xfId="0" applyNumberFormat="1" applyFill="1" applyAlignment="1">
      <alignment/>
    </xf>
    <xf numFmtId="0" fontId="7" fillId="32" borderId="11" xfId="0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10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SheetLayoutView="100" zoomScalePageLayoutView="0" workbookViewId="0" topLeftCell="A71">
      <selection activeCell="C94" sqref="C94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3"/>
      <c r="B1" s="7" t="s">
        <v>1</v>
      </c>
      <c r="C1" s="14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49" t="s">
        <v>5</v>
      </c>
      <c r="E2" s="50"/>
    </row>
    <row r="3" spans="1:5" ht="27" customHeight="1">
      <c r="A3" s="51" t="s">
        <v>80</v>
      </c>
      <c r="B3" s="52"/>
      <c r="C3" s="52"/>
      <c r="D3" s="52"/>
      <c r="E3" s="52"/>
    </row>
    <row r="4" spans="1:8" ht="114" customHeight="1">
      <c r="A4" s="15" t="s">
        <v>133</v>
      </c>
      <c r="B4" s="15" t="s">
        <v>10</v>
      </c>
      <c r="C4" s="15" t="s">
        <v>134</v>
      </c>
      <c r="D4" s="15" t="s">
        <v>81</v>
      </c>
      <c r="E4" s="15" t="s">
        <v>11</v>
      </c>
      <c r="F4" s="2"/>
      <c r="G4" s="3"/>
      <c r="H4" s="4"/>
    </row>
    <row r="5" spans="1:8" ht="15" customHeigh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2"/>
      <c r="G5" s="3"/>
      <c r="H5" s="2"/>
    </row>
    <row r="6" spans="1:8" s="46" customFormat="1" ht="25.5" customHeight="1">
      <c r="A6" s="53">
        <v>538737.28</v>
      </c>
      <c r="B6" s="12"/>
      <c r="C6" s="15" t="s">
        <v>4</v>
      </c>
      <c r="D6" s="16">
        <f>SUM(D7:D71)</f>
        <v>61248.020000000004</v>
      </c>
      <c r="E6" s="16">
        <f>D6/A6*100</f>
        <v>11.368810415347532</v>
      </c>
      <c r="F6" s="44"/>
      <c r="G6" s="45"/>
      <c r="H6" s="44"/>
    </row>
    <row r="7" spans="1:7" s="26" customFormat="1" ht="46.5">
      <c r="A7" s="53"/>
      <c r="B7" s="20" t="s">
        <v>25</v>
      </c>
      <c r="C7" s="21" t="s">
        <v>26</v>
      </c>
      <c r="D7" s="16">
        <f>282.95</f>
        <v>282.95</v>
      </c>
      <c r="E7" s="16"/>
      <c r="F7" s="27"/>
      <c r="G7" s="27"/>
    </row>
    <row r="8" spans="1:7" s="26" customFormat="1" ht="30.75">
      <c r="A8" s="53"/>
      <c r="B8" s="20" t="s">
        <v>17</v>
      </c>
      <c r="C8" s="21" t="s">
        <v>18</v>
      </c>
      <c r="D8" s="16">
        <f>32.36</f>
        <v>32.36</v>
      </c>
      <c r="E8" s="16"/>
      <c r="G8" s="27"/>
    </row>
    <row r="9" spans="1:7" s="26" customFormat="1" ht="15">
      <c r="A9" s="53"/>
      <c r="B9" s="20" t="s">
        <v>72</v>
      </c>
      <c r="C9" s="21" t="s">
        <v>98</v>
      </c>
      <c r="D9" s="16">
        <v>74.24</v>
      </c>
      <c r="E9" s="16"/>
      <c r="G9" s="27"/>
    </row>
    <row r="10" spans="1:7" s="26" customFormat="1" ht="15">
      <c r="A10" s="53"/>
      <c r="B10" s="20" t="s">
        <v>63</v>
      </c>
      <c r="C10" s="21" t="s">
        <v>73</v>
      </c>
      <c r="D10" s="16">
        <v>18.4</v>
      </c>
      <c r="E10" s="16"/>
      <c r="G10" s="27"/>
    </row>
    <row r="11" spans="1:7" s="26" customFormat="1" ht="15">
      <c r="A11" s="53"/>
      <c r="B11" s="20" t="s">
        <v>56</v>
      </c>
      <c r="C11" s="21" t="s">
        <v>62</v>
      </c>
      <c r="D11" s="16">
        <v>32.46</v>
      </c>
      <c r="E11" s="16"/>
      <c r="G11" s="27"/>
    </row>
    <row r="12" spans="1:7" s="26" customFormat="1" ht="15">
      <c r="A12" s="54"/>
      <c r="B12" s="25" t="s">
        <v>67</v>
      </c>
      <c r="C12" s="21" t="s">
        <v>12</v>
      </c>
      <c r="D12" s="40">
        <f>134.1+178.1</f>
        <v>312.2</v>
      </c>
      <c r="E12" s="19"/>
      <c r="G12" s="27"/>
    </row>
    <row r="13" spans="1:7" s="26" customFormat="1" ht="15">
      <c r="A13" s="54"/>
      <c r="B13" s="17" t="s">
        <v>37</v>
      </c>
      <c r="C13" s="18" t="s">
        <v>38</v>
      </c>
      <c r="D13" s="41">
        <v>253.27</v>
      </c>
      <c r="E13" s="19"/>
      <c r="G13" s="27"/>
    </row>
    <row r="14" spans="1:7" s="26" customFormat="1" ht="15">
      <c r="A14" s="54"/>
      <c r="B14" s="17" t="s">
        <v>13</v>
      </c>
      <c r="C14" s="18" t="s">
        <v>14</v>
      </c>
      <c r="D14" s="41">
        <f>1808.52</f>
        <v>1808.52</v>
      </c>
      <c r="E14" s="19"/>
      <c r="G14" s="27"/>
    </row>
    <row r="15" spans="1:7" s="26" customFormat="1" ht="30.75">
      <c r="A15" s="54"/>
      <c r="B15" s="17" t="s">
        <v>58</v>
      </c>
      <c r="C15" s="18" t="s">
        <v>61</v>
      </c>
      <c r="D15" s="41">
        <v>336.73</v>
      </c>
      <c r="E15" s="19"/>
      <c r="G15" s="27"/>
    </row>
    <row r="16" spans="1:7" s="26" customFormat="1" ht="15">
      <c r="A16" s="54"/>
      <c r="B16" s="17" t="s">
        <v>8</v>
      </c>
      <c r="C16" s="18" t="s">
        <v>15</v>
      </c>
      <c r="D16" s="41">
        <f>87.53</f>
        <v>87.53</v>
      </c>
      <c r="E16" s="19"/>
      <c r="G16" s="27"/>
    </row>
    <row r="17" spans="1:7" s="26" customFormat="1" ht="15">
      <c r="A17" s="54"/>
      <c r="B17" s="17" t="s">
        <v>9</v>
      </c>
      <c r="C17" s="18" t="s">
        <v>16</v>
      </c>
      <c r="D17" s="41">
        <f>293.25</f>
        <v>293.25</v>
      </c>
      <c r="E17" s="19"/>
      <c r="G17" s="27"/>
    </row>
    <row r="18" spans="1:7" s="26" customFormat="1" ht="15">
      <c r="A18" s="54"/>
      <c r="B18" s="17" t="s">
        <v>9</v>
      </c>
      <c r="C18" s="18" t="s">
        <v>57</v>
      </c>
      <c r="D18" s="41">
        <v>62.1</v>
      </c>
      <c r="E18" s="19"/>
      <c r="G18" s="27"/>
    </row>
    <row r="19" spans="1:7" s="26" customFormat="1" ht="30.75">
      <c r="A19" s="54"/>
      <c r="B19" s="17" t="s">
        <v>20</v>
      </c>
      <c r="C19" s="18" t="s">
        <v>19</v>
      </c>
      <c r="D19" s="41">
        <f>126.48</f>
        <v>126.48</v>
      </c>
      <c r="E19" s="19"/>
      <c r="G19" s="27"/>
    </row>
    <row r="20" spans="1:7" s="26" customFormat="1" ht="15">
      <c r="A20" s="54"/>
      <c r="B20" s="17" t="s">
        <v>64</v>
      </c>
      <c r="C20" s="18" t="s">
        <v>65</v>
      </c>
      <c r="D20" s="41">
        <v>26.41</v>
      </c>
      <c r="E20" s="19"/>
      <c r="G20" s="27"/>
    </row>
    <row r="21" spans="1:7" s="26" customFormat="1" ht="46.5">
      <c r="A21" s="54"/>
      <c r="B21" s="17" t="s">
        <v>21</v>
      </c>
      <c r="C21" s="18" t="s">
        <v>22</v>
      </c>
      <c r="D21" s="41">
        <f>783.89</f>
        <v>783.89</v>
      </c>
      <c r="E21" s="19"/>
      <c r="G21" s="27"/>
    </row>
    <row r="22" spans="1:7" s="26" customFormat="1" ht="15">
      <c r="A22" s="54"/>
      <c r="B22" s="17" t="s">
        <v>103</v>
      </c>
      <c r="C22" s="18" t="s">
        <v>45</v>
      </c>
      <c r="D22" s="41">
        <f>134.24+100</f>
        <v>234.24</v>
      </c>
      <c r="E22" s="19"/>
      <c r="G22" s="27"/>
    </row>
    <row r="23" spans="1:7" s="26" customFormat="1" ht="15">
      <c r="A23" s="54"/>
      <c r="B23" s="17" t="s">
        <v>59</v>
      </c>
      <c r="C23" s="18" t="s">
        <v>60</v>
      </c>
      <c r="D23" s="41">
        <f>49.37</f>
        <v>49.37</v>
      </c>
      <c r="E23" s="19"/>
      <c r="G23" s="27"/>
    </row>
    <row r="24" spans="1:7" s="26" customFormat="1" ht="46.5">
      <c r="A24" s="54"/>
      <c r="B24" s="17" t="s">
        <v>23</v>
      </c>
      <c r="C24" s="18" t="s">
        <v>24</v>
      </c>
      <c r="D24" s="41">
        <f>164.75</f>
        <v>164.75</v>
      </c>
      <c r="E24" s="19"/>
      <c r="G24" s="27"/>
    </row>
    <row r="25" spans="1:7" s="26" customFormat="1" ht="15">
      <c r="A25" s="54"/>
      <c r="B25" s="17" t="s">
        <v>7</v>
      </c>
      <c r="C25" s="18" t="s">
        <v>33</v>
      </c>
      <c r="D25" s="41">
        <v>489.67</v>
      </c>
      <c r="E25" s="19"/>
      <c r="G25" s="27"/>
    </row>
    <row r="26" spans="1:7" s="26" customFormat="1" ht="15">
      <c r="A26" s="54"/>
      <c r="B26" s="17" t="s">
        <v>97</v>
      </c>
      <c r="C26" s="18" t="s">
        <v>46</v>
      </c>
      <c r="D26" s="41">
        <f>79.08</f>
        <v>79.08</v>
      </c>
      <c r="E26" s="19"/>
      <c r="G26" s="27"/>
    </row>
    <row r="27" spans="1:7" s="26" customFormat="1" ht="62.25">
      <c r="A27" s="54"/>
      <c r="B27" s="17" t="s">
        <v>52</v>
      </c>
      <c r="C27" s="18" t="s">
        <v>27</v>
      </c>
      <c r="D27" s="41">
        <f>240.52</f>
        <v>240.52</v>
      </c>
      <c r="E27" s="19"/>
      <c r="G27" s="27"/>
    </row>
    <row r="28" spans="1:7" s="26" customFormat="1" ht="15">
      <c r="A28" s="54"/>
      <c r="B28" s="17" t="s">
        <v>95</v>
      </c>
      <c r="C28" s="18" t="s">
        <v>96</v>
      </c>
      <c r="D28" s="41">
        <v>29.82</v>
      </c>
      <c r="E28" s="19"/>
      <c r="G28" s="27"/>
    </row>
    <row r="29" spans="1:7" s="26" customFormat="1" ht="30.75">
      <c r="A29" s="54"/>
      <c r="B29" s="17" t="s">
        <v>30</v>
      </c>
      <c r="C29" s="18" t="s">
        <v>31</v>
      </c>
      <c r="D29" s="41">
        <f>1894.01</f>
        <v>1894.01</v>
      </c>
      <c r="E29" s="19"/>
      <c r="G29" s="27"/>
    </row>
    <row r="30" spans="1:7" s="26" customFormat="1" ht="30.75">
      <c r="A30" s="54"/>
      <c r="B30" s="17" t="s">
        <v>117</v>
      </c>
      <c r="C30" s="48" t="s">
        <v>118</v>
      </c>
      <c r="D30" s="41">
        <v>27.1</v>
      </c>
      <c r="E30" s="19"/>
      <c r="G30" s="27"/>
    </row>
    <row r="31" spans="1:8" s="26" customFormat="1" ht="15">
      <c r="A31" s="54"/>
      <c r="B31" s="22" t="s">
        <v>36</v>
      </c>
      <c r="C31" s="21" t="s">
        <v>32</v>
      </c>
      <c r="D31" s="42">
        <v>242.4</v>
      </c>
      <c r="E31" s="24"/>
      <c r="G31" s="27"/>
      <c r="H31" s="27"/>
    </row>
    <row r="32" spans="1:8" s="26" customFormat="1" ht="15">
      <c r="A32" s="54"/>
      <c r="B32" s="22" t="s">
        <v>36</v>
      </c>
      <c r="C32" s="21" t="s">
        <v>92</v>
      </c>
      <c r="D32" s="42">
        <f>106.5</f>
        <v>106.5</v>
      </c>
      <c r="E32" s="24"/>
      <c r="G32" s="27"/>
      <c r="H32" s="27"/>
    </row>
    <row r="33" spans="1:8" s="26" customFormat="1" ht="15">
      <c r="A33" s="54"/>
      <c r="B33" s="22" t="s">
        <v>47</v>
      </c>
      <c r="C33" s="21" t="s">
        <v>74</v>
      </c>
      <c r="D33" s="42">
        <v>54.71</v>
      </c>
      <c r="E33" s="24"/>
      <c r="G33" s="27"/>
      <c r="H33" s="27"/>
    </row>
    <row r="34" spans="1:8" s="26" customFormat="1" ht="30.75">
      <c r="A34" s="54"/>
      <c r="B34" s="22" t="s">
        <v>82</v>
      </c>
      <c r="C34" s="21" t="s">
        <v>83</v>
      </c>
      <c r="D34" s="42">
        <f>157.68</f>
        <v>157.68</v>
      </c>
      <c r="E34" s="24"/>
      <c r="G34" s="27"/>
      <c r="H34" s="27"/>
    </row>
    <row r="35" spans="1:8" s="26" customFormat="1" ht="30.75">
      <c r="A35" s="54"/>
      <c r="B35" s="22" t="s">
        <v>120</v>
      </c>
      <c r="C35" s="21" t="s">
        <v>119</v>
      </c>
      <c r="D35" s="42">
        <v>524.4</v>
      </c>
      <c r="E35" s="24"/>
      <c r="G35" s="27"/>
      <c r="H35" s="27"/>
    </row>
    <row r="36" spans="1:8" s="26" customFormat="1" ht="15">
      <c r="A36" s="54"/>
      <c r="B36" s="22" t="s">
        <v>99</v>
      </c>
      <c r="C36" s="21" t="s">
        <v>100</v>
      </c>
      <c r="D36" s="42">
        <v>576.29</v>
      </c>
      <c r="E36" s="24"/>
      <c r="G36" s="27"/>
      <c r="H36" s="27"/>
    </row>
    <row r="37" spans="1:8" s="26" customFormat="1" ht="15">
      <c r="A37" s="54"/>
      <c r="B37" s="22" t="s">
        <v>70</v>
      </c>
      <c r="C37" s="23" t="s">
        <v>69</v>
      </c>
      <c r="D37" s="43">
        <v>1080.8</v>
      </c>
      <c r="E37" s="24"/>
      <c r="G37" s="27"/>
      <c r="H37" s="27"/>
    </row>
    <row r="38" spans="1:8" s="26" customFormat="1" ht="62.25">
      <c r="A38" s="54"/>
      <c r="B38" s="22" t="s">
        <v>51</v>
      </c>
      <c r="C38" s="23" t="s">
        <v>55</v>
      </c>
      <c r="D38" s="43">
        <f>119.09+236+132.61</f>
        <v>487.70000000000005</v>
      </c>
      <c r="E38" s="24"/>
      <c r="G38" s="27"/>
      <c r="H38" s="27"/>
    </row>
    <row r="39" spans="1:8" s="26" customFormat="1" ht="30.75">
      <c r="A39" s="54"/>
      <c r="B39" s="22" t="s">
        <v>66</v>
      </c>
      <c r="C39" s="23" t="s">
        <v>43</v>
      </c>
      <c r="D39" s="43">
        <f>91.4+131.66+543.41+231.95+752.94+609.13+2.93+87.27+414.59+311.73+8.51</f>
        <v>3185.5200000000004</v>
      </c>
      <c r="E39" s="24"/>
      <c r="G39" s="27"/>
      <c r="H39" s="27"/>
    </row>
    <row r="40" spans="1:8" s="26" customFormat="1" ht="31.5" customHeight="1">
      <c r="A40" s="54"/>
      <c r="B40" s="22" t="s">
        <v>28</v>
      </c>
      <c r="C40" s="23" t="s">
        <v>29</v>
      </c>
      <c r="D40" s="43">
        <f>5271.69</f>
        <v>5271.69</v>
      </c>
      <c r="E40" s="24"/>
      <c r="G40" s="27"/>
      <c r="H40" s="27"/>
    </row>
    <row r="41" spans="1:8" s="26" customFormat="1" ht="31.5" customHeight="1">
      <c r="A41" s="54"/>
      <c r="B41" s="22" t="s">
        <v>102</v>
      </c>
      <c r="C41" s="23" t="s">
        <v>44</v>
      </c>
      <c r="D41" s="43">
        <f>5.44+224.07+7.94</f>
        <v>237.45</v>
      </c>
      <c r="E41" s="24"/>
      <c r="G41" s="27"/>
      <c r="H41" s="27"/>
    </row>
    <row r="42" spans="1:8" s="26" customFormat="1" ht="31.5" customHeight="1">
      <c r="A42" s="54"/>
      <c r="B42" s="22" t="s">
        <v>113</v>
      </c>
      <c r="C42" s="23" t="s">
        <v>114</v>
      </c>
      <c r="D42" s="43">
        <v>427.04</v>
      </c>
      <c r="E42" s="24"/>
      <c r="G42" s="27"/>
      <c r="H42" s="27"/>
    </row>
    <row r="43" spans="1:8" s="26" customFormat="1" ht="31.5" customHeight="1">
      <c r="A43" s="54"/>
      <c r="B43" s="22" t="s">
        <v>109</v>
      </c>
      <c r="C43" s="23" t="s">
        <v>110</v>
      </c>
      <c r="D43" s="43">
        <v>171.9</v>
      </c>
      <c r="E43" s="24"/>
      <c r="G43" s="27"/>
      <c r="H43" s="27"/>
    </row>
    <row r="44" spans="1:8" s="26" customFormat="1" ht="31.5" customHeight="1">
      <c r="A44" s="54"/>
      <c r="B44" s="22" t="s">
        <v>107</v>
      </c>
      <c r="C44" s="23" t="s">
        <v>108</v>
      </c>
      <c r="D44" s="43">
        <v>27.33</v>
      </c>
      <c r="E44" s="24"/>
      <c r="G44" s="27"/>
      <c r="H44" s="27"/>
    </row>
    <row r="45" spans="1:8" s="26" customFormat="1" ht="62.25">
      <c r="A45" s="54"/>
      <c r="B45" s="22" t="s">
        <v>68</v>
      </c>
      <c r="C45" s="23" t="s">
        <v>121</v>
      </c>
      <c r="D45" s="16">
        <v>2763</v>
      </c>
      <c r="E45" s="24"/>
      <c r="G45" s="27"/>
      <c r="H45" s="27"/>
    </row>
    <row r="46" spans="1:8" s="26" customFormat="1" ht="15">
      <c r="A46" s="54"/>
      <c r="B46" s="22" t="s">
        <v>101</v>
      </c>
      <c r="C46" s="23" t="s">
        <v>44</v>
      </c>
      <c r="D46" s="42">
        <f>30.98+291.94+11.59+20.69+36+106.22+108.77</f>
        <v>606.1899999999999</v>
      </c>
      <c r="E46" s="24"/>
      <c r="G46" s="27"/>
      <c r="H46" s="27"/>
    </row>
    <row r="47" spans="1:8" s="26" customFormat="1" ht="15">
      <c r="A47" s="54"/>
      <c r="B47" s="22" t="s">
        <v>79</v>
      </c>
      <c r="C47" s="23" t="s">
        <v>77</v>
      </c>
      <c r="D47" s="42">
        <f>1107.43+3037.8</f>
        <v>4145.2300000000005</v>
      </c>
      <c r="E47" s="24"/>
      <c r="G47" s="27"/>
      <c r="H47" s="27"/>
    </row>
    <row r="48" spans="1:8" s="26" customFormat="1" ht="30.75">
      <c r="A48" s="54"/>
      <c r="B48" s="22" t="s">
        <v>104</v>
      </c>
      <c r="C48" s="23" t="s">
        <v>48</v>
      </c>
      <c r="D48" s="42">
        <f>30+47.2</f>
        <v>77.2</v>
      </c>
      <c r="E48" s="24"/>
      <c r="G48" s="27"/>
      <c r="H48" s="27"/>
    </row>
    <row r="49" spans="1:8" s="26" customFormat="1" ht="62.25">
      <c r="A49" s="54"/>
      <c r="B49" s="22" t="s">
        <v>88</v>
      </c>
      <c r="C49" s="23" t="s">
        <v>89</v>
      </c>
      <c r="D49" s="42">
        <v>499.97</v>
      </c>
      <c r="E49" s="24"/>
      <c r="G49" s="27"/>
      <c r="H49" s="27"/>
    </row>
    <row r="50" spans="1:8" s="26" customFormat="1" ht="46.5">
      <c r="A50" s="54"/>
      <c r="B50" s="22" t="s">
        <v>88</v>
      </c>
      <c r="C50" s="23" t="s">
        <v>90</v>
      </c>
      <c r="D50" s="40">
        <v>9841.04</v>
      </c>
      <c r="E50" s="24"/>
      <c r="G50" s="27"/>
      <c r="H50" s="27"/>
    </row>
    <row r="51" spans="1:8" s="26" customFormat="1" ht="30.75">
      <c r="A51" s="54"/>
      <c r="B51" s="22" t="s">
        <v>93</v>
      </c>
      <c r="C51" s="23" t="s">
        <v>94</v>
      </c>
      <c r="D51" s="40">
        <v>132</v>
      </c>
      <c r="E51" s="24"/>
      <c r="G51" s="27"/>
      <c r="H51" s="27"/>
    </row>
    <row r="52" spans="1:8" s="26" customFormat="1" ht="30.75">
      <c r="A52" s="54"/>
      <c r="B52" s="22" t="s">
        <v>122</v>
      </c>
      <c r="C52" s="23" t="s">
        <v>123</v>
      </c>
      <c r="D52" s="40">
        <f>2369.5+705.9+2409.9</f>
        <v>5485.3</v>
      </c>
      <c r="E52" s="24"/>
      <c r="G52" s="27"/>
      <c r="H52" s="27"/>
    </row>
    <row r="53" spans="1:8" s="26" customFormat="1" ht="30.75">
      <c r="A53" s="54"/>
      <c r="B53" s="22" t="s">
        <v>42</v>
      </c>
      <c r="C53" s="21" t="s">
        <v>87</v>
      </c>
      <c r="D53" s="42">
        <v>400.25</v>
      </c>
      <c r="E53" s="24"/>
      <c r="G53" s="27"/>
      <c r="H53" s="27"/>
    </row>
    <row r="54" spans="1:8" s="26" customFormat="1" ht="30.75">
      <c r="A54" s="54"/>
      <c r="B54" s="22" t="s">
        <v>42</v>
      </c>
      <c r="C54" s="21" t="s">
        <v>86</v>
      </c>
      <c r="D54" s="42">
        <v>307.5</v>
      </c>
      <c r="E54" s="24"/>
      <c r="G54" s="27"/>
      <c r="H54" s="27"/>
    </row>
    <row r="55" spans="1:8" s="26" customFormat="1" ht="15">
      <c r="A55" s="54"/>
      <c r="B55" s="22" t="s">
        <v>111</v>
      </c>
      <c r="C55" s="21" t="s">
        <v>112</v>
      </c>
      <c r="D55" s="42">
        <v>119.83</v>
      </c>
      <c r="E55" s="24"/>
      <c r="G55" s="27"/>
      <c r="H55" s="27"/>
    </row>
    <row r="56" spans="1:8" s="26" customFormat="1" ht="46.5">
      <c r="A56" s="54"/>
      <c r="B56" s="22" t="s">
        <v>115</v>
      </c>
      <c r="C56" s="21" t="s">
        <v>116</v>
      </c>
      <c r="D56" s="42">
        <v>570.1</v>
      </c>
      <c r="E56" s="24"/>
      <c r="G56" s="27"/>
      <c r="H56" s="27"/>
    </row>
    <row r="57" spans="1:8" s="26" customFormat="1" ht="30.75">
      <c r="A57" s="54"/>
      <c r="B57" s="22" t="s">
        <v>39</v>
      </c>
      <c r="C57" s="23" t="s">
        <v>40</v>
      </c>
      <c r="D57" s="16">
        <v>440.68</v>
      </c>
      <c r="E57" s="24"/>
      <c r="G57" s="27"/>
      <c r="H57" s="27"/>
    </row>
    <row r="58" spans="1:8" s="26" customFormat="1" ht="15">
      <c r="A58" s="54"/>
      <c r="B58" s="22" t="s">
        <v>6</v>
      </c>
      <c r="C58" s="23" t="s">
        <v>76</v>
      </c>
      <c r="D58" s="16">
        <f>246.08+128.64</f>
        <v>374.72</v>
      </c>
      <c r="E58" s="24"/>
      <c r="G58" s="27"/>
      <c r="H58" s="27"/>
    </row>
    <row r="59" spans="1:8" s="26" customFormat="1" ht="30.75">
      <c r="A59" s="54"/>
      <c r="B59" s="22" t="s">
        <v>6</v>
      </c>
      <c r="C59" s="23" t="s">
        <v>78</v>
      </c>
      <c r="D59" s="16">
        <f>275</f>
        <v>275</v>
      </c>
      <c r="E59" s="24"/>
      <c r="G59" s="27"/>
      <c r="H59" s="27"/>
    </row>
    <row r="60" spans="1:8" s="26" customFormat="1" ht="93">
      <c r="A60" s="54"/>
      <c r="B60" s="22" t="s">
        <v>41</v>
      </c>
      <c r="C60" s="23" t="s">
        <v>84</v>
      </c>
      <c r="D60" s="16">
        <v>800</v>
      </c>
      <c r="E60" s="24"/>
      <c r="G60" s="27"/>
      <c r="H60" s="27"/>
    </row>
    <row r="61" spans="1:8" s="26" customFormat="1" ht="62.25">
      <c r="A61" s="54"/>
      <c r="B61" s="22" t="s">
        <v>41</v>
      </c>
      <c r="C61" s="23" t="s">
        <v>85</v>
      </c>
      <c r="D61" s="16">
        <v>4404.12</v>
      </c>
      <c r="E61" s="24"/>
      <c r="G61" s="27"/>
      <c r="H61" s="27"/>
    </row>
    <row r="62" spans="1:8" s="26" customFormat="1" ht="62.25">
      <c r="A62" s="54"/>
      <c r="B62" s="22" t="s">
        <v>124</v>
      </c>
      <c r="C62" s="23" t="s">
        <v>125</v>
      </c>
      <c r="D62" s="16">
        <v>133.5</v>
      </c>
      <c r="E62" s="24"/>
      <c r="G62" s="27"/>
      <c r="H62" s="27"/>
    </row>
    <row r="63" spans="1:8" s="26" customFormat="1" ht="30.75">
      <c r="A63" s="54"/>
      <c r="B63" s="22" t="s">
        <v>53</v>
      </c>
      <c r="C63" s="23" t="s">
        <v>54</v>
      </c>
      <c r="D63" s="16">
        <v>924</v>
      </c>
      <c r="E63" s="24"/>
      <c r="G63" s="27"/>
      <c r="H63" s="27"/>
    </row>
    <row r="64" spans="1:8" s="26" customFormat="1" ht="30.75">
      <c r="A64" s="54"/>
      <c r="B64" s="22" t="s">
        <v>71</v>
      </c>
      <c r="C64" s="23" t="s">
        <v>126</v>
      </c>
      <c r="D64" s="16">
        <v>219.04</v>
      </c>
      <c r="E64" s="24"/>
      <c r="G64" s="27"/>
      <c r="H64" s="27"/>
    </row>
    <row r="65" spans="1:8" s="26" customFormat="1" ht="78">
      <c r="A65" s="54"/>
      <c r="B65" s="22" t="s">
        <v>127</v>
      </c>
      <c r="C65" s="23" t="s">
        <v>128</v>
      </c>
      <c r="D65" s="16">
        <v>98.06</v>
      </c>
      <c r="E65" s="24"/>
      <c r="G65" s="27"/>
      <c r="H65" s="27"/>
    </row>
    <row r="66" spans="1:8" s="26" customFormat="1" ht="62.25">
      <c r="A66" s="54"/>
      <c r="B66" s="22" t="s">
        <v>129</v>
      </c>
      <c r="C66" s="23" t="s">
        <v>130</v>
      </c>
      <c r="D66" s="16">
        <v>1949.69</v>
      </c>
      <c r="E66" s="24"/>
      <c r="G66" s="27"/>
      <c r="H66" s="27"/>
    </row>
    <row r="67" spans="1:8" s="26" customFormat="1" ht="78">
      <c r="A67" s="54"/>
      <c r="B67" s="22" t="s">
        <v>75</v>
      </c>
      <c r="C67" s="23" t="s">
        <v>91</v>
      </c>
      <c r="D67" s="16">
        <f>894.93+679.95</f>
        <v>1574.88</v>
      </c>
      <c r="E67" s="24"/>
      <c r="G67" s="27"/>
      <c r="H67" s="27"/>
    </row>
    <row r="68" spans="1:8" s="26" customFormat="1" ht="46.5">
      <c r="A68" s="54"/>
      <c r="B68" s="22" t="s">
        <v>131</v>
      </c>
      <c r="C68" s="23" t="s">
        <v>132</v>
      </c>
      <c r="D68" s="16">
        <v>149.37</v>
      </c>
      <c r="E68" s="24"/>
      <c r="G68" s="27"/>
      <c r="H68" s="27"/>
    </row>
    <row r="69" spans="1:8" s="26" customFormat="1" ht="15">
      <c r="A69" s="54"/>
      <c r="B69" s="25" t="s">
        <v>49</v>
      </c>
      <c r="C69" s="21" t="s">
        <v>50</v>
      </c>
      <c r="D69" s="16">
        <v>160</v>
      </c>
      <c r="E69" s="24"/>
      <c r="G69" s="27"/>
      <c r="H69" s="27"/>
    </row>
    <row r="70" spans="1:8" s="26" customFormat="1" ht="15">
      <c r="A70" s="54"/>
      <c r="B70" s="25" t="s">
        <v>34</v>
      </c>
      <c r="C70" s="21" t="s">
        <v>35</v>
      </c>
      <c r="D70" s="16">
        <f>4352.5</f>
        <v>4352.5</v>
      </c>
      <c r="E70" s="24"/>
      <c r="G70" s="27"/>
      <c r="H70" s="27"/>
    </row>
    <row r="71" spans="1:8" s="26" customFormat="1" ht="15">
      <c r="A71" s="54"/>
      <c r="B71" s="25" t="s">
        <v>105</v>
      </c>
      <c r="C71" s="21" t="s">
        <v>106</v>
      </c>
      <c r="D71" s="16">
        <v>154.09</v>
      </c>
      <c r="E71" s="24"/>
      <c r="F71" s="27"/>
      <c r="G71" s="27"/>
      <c r="H71" s="27"/>
    </row>
    <row r="72" spans="1:5" ht="54" customHeight="1">
      <c r="A72" s="55" t="s">
        <v>135</v>
      </c>
      <c r="B72" s="56"/>
      <c r="C72" s="56"/>
      <c r="D72" s="56"/>
      <c r="E72" s="56"/>
    </row>
    <row r="73" spans="1:5" ht="14.25">
      <c r="A73" s="2"/>
      <c r="B73" s="3"/>
      <c r="C73" s="2"/>
      <c r="D73" s="2"/>
      <c r="E73" s="2"/>
    </row>
    <row r="74" spans="2:5" ht="14.25">
      <c r="B74" s="1"/>
      <c r="E74" s="1"/>
    </row>
    <row r="75" spans="2:5" ht="14.25">
      <c r="B75" s="1"/>
      <c r="E75" s="1"/>
    </row>
    <row r="76" spans="2:5" ht="14.25">
      <c r="B76" s="1"/>
      <c r="C76" s="28"/>
      <c r="D76" s="1"/>
      <c r="E76" s="1"/>
    </row>
    <row r="77" spans="2:4" ht="14.25">
      <c r="B77" s="1"/>
      <c r="C77" s="47"/>
      <c r="D77" s="1"/>
    </row>
    <row r="78" spans="3:4" ht="14.25">
      <c r="C78" s="29"/>
      <c r="D78" s="1"/>
    </row>
    <row r="79" spans="3:4" ht="14.25">
      <c r="C79" s="30"/>
      <c r="D79" s="1"/>
    </row>
    <row r="80" spans="3:4" ht="14.25">
      <c r="C80" s="31"/>
      <c r="D80" s="1"/>
    </row>
    <row r="81" spans="3:4" ht="14.25">
      <c r="C81" s="39"/>
      <c r="D81" s="1"/>
    </row>
    <row r="82" spans="3:4" ht="14.25">
      <c r="C82" s="32"/>
      <c r="D82" s="1"/>
    </row>
    <row r="83" spans="3:4" ht="14.25">
      <c r="C83" s="33"/>
      <c r="D83" s="1"/>
    </row>
    <row r="84" spans="3:4" ht="14.25">
      <c r="C84" s="35"/>
      <c r="D84" s="1"/>
    </row>
    <row r="85" spans="3:4" ht="14.25">
      <c r="C85" s="36"/>
      <c r="D85" s="1"/>
    </row>
    <row r="86" spans="3:4" ht="14.25">
      <c r="C86" s="37"/>
      <c r="D86" s="1"/>
    </row>
    <row r="87" spans="3:4" ht="14.25">
      <c r="C87" s="38"/>
      <c r="D87" s="1"/>
    </row>
    <row r="88" spans="3:4" ht="14.25">
      <c r="C88" s="34"/>
      <c r="D88" s="1"/>
    </row>
  </sheetData>
  <sheetProtection/>
  <mergeCells count="4">
    <mergeCell ref="D2:E2"/>
    <mergeCell ref="A3:E3"/>
    <mergeCell ref="A6:A71"/>
    <mergeCell ref="A72:E72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2020-06-04T10:48:22Z</dcterms:modified>
  <cp:category/>
  <cp:version/>
  <cp:contentType/>
  <cp:contentStatus/>
</cp:coreProperties>
</file>