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8" windowWidth="16416" windowHeight="8412" activeTab="1"/>
  </bookViews>
  <sheets>
    <sheet name="Лист1" sheetId="1" r:id="rId1"/>
    <sheet name="приложение 2" sheetId="2" r:id="rId2"/>
  </sheets>
  <definedNames>
    <definedName name="_xlnm.Print_Titles" localSheetId="1">'приложение 2'!$7:$7</definedName>
    <definedName name="_xlnm.Print_Area" localSheetId="1">'приложение 2'!$A$1:$S$32</definedName>
  </definedNames>
  <calcPr fullCalcOnLoad="1"/>
</workbook>
</file>

<file path=xl/sharedStrings.xml><?xml version="1.0" encoding="utf-8"?>
<sst xmlns="http://schemas.openxmlformats.org/spreadsheetml/2006/main" count="107" uniqueCount="82">
  <si>
    <t>№ п/п</t>
  </si>
  <si>
    <t>Всего</t>
  </si>
  <si>
    <t>Бюджет  города</t>
  </si>
  <si>
    <t xml:space="preserve">        </t>
  </si>
  <si>
    <t>исп. Л.М. Швец тел:8-863-69-3-72-96</t>
  </si>
  <si>
    <t xml:space="preserve"> </t>
  </si>
  <si>
    <t>Област-     ной бюджет</t>
  </si>
  <si>
    <t>Феде-раль-ный бюджет</t>
  </si>
  <si>
    <t>Област-ной бюджет</t>
  </si>
  <si>
    <t xml:space="preserve"> Сведения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</si>
  <si>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</si>
  <si>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</si>
  <si>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</si>
  <si>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запланированные</t>
  </si>
  <si>
    <t>достигнутые</t>
  </si>
  <si>
    <t>начала</t>
  </si>
  <si>
    <t>окончания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</si>
  <si>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</si>
  <si>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Итого по муниципальной программе</t>
  </si>
  <si>
    <t>ответственный исполнитель муниципальной программы - МКУ "УГХ"</t>
  </si>
  <si>
    <t>1.2.</t>
  </si>
  <si>
    <t>2.2.</t>
  </si>
  <si>
    <t>1</t>
  </si>
  <si>
    <t>2</t>
  </si>
  <si>
    <t>2.3.</t>
  </si>
  <si>
    <t>1.1.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</si>
  <si>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</si>
  <si>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Исполнено (кассовые расходы) (тыс.руб)</t>
  </si>
  <si>
    <t>Феде-       ральный бюджет</t>
  </si>
  <si>
    <t xml:space="preserve">муниципальной программы города Новошахтинска«Энергосбережение и повышение энергетической эффективности» 
</t>
  </si>
  <si>
    <t>2.1.</t>
  </si>
  <si>
    <t xml:space="preserve">соисполнители-Администрация города, ее отраслевые (функциональные) органы;
муниципальные учреждения 
</t>
  </si>
  <si>
    <t xml:space="preserve">соисполнители -Управляющие компании;               обслуживающие организации; товарищества собственников жилья;                                          жилищно-строительные кооперативы; 
собственники многоквартирных домов 
</t>
  </si>
  <si>
    <t>Подпрограмма № 1 «Энергосбережение и повышение энегоэффективности в бюджетном секторе»</t>
  </si>
  <si>
    <t>ОМ. Повышение энергетической эффективности и снижение потребления энергоресурсов</t>
  </si>
  <si>
    <t>сокращение объемов потребления энергоресурсов, оплачиваемых из бюджета города</t>
  </si>
  <si>
    <t>обеспечение расчетов бюджетных учреждений за потребляемые объемы энергетических ресурсов по приборам учета</t>
  </si>
  <si>
    <t>М. Приобретение энергосберегающего оборудования, материалов и других неэффективных элементов систем освещения для бюджетных учреждений</t>
  </si>
  <si>
    <t>Подпрограмма № 2 «Энергосбережение и повышение энегоэффективности в жилищном фонде»</t>
  </si>
  <si>
    <t>ОМ. Повышение энергетической эффективности и снижение потребления энергоресурсов в многоквартирных жилых домах</t>
  </si>
  <si>
    <t>способствует более эффективному использованию энергоресурсов потребителями</t>
  </si>
  <si>
    <t>М. 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</si>
  <si>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>Проведение осенне-зимних осмотров жилого фонда; Составление организационно- технических мероприятий по выполнению ремонтных работ по  подготовке к ОЗП; Выявление процента износа домов</t>
  </si>
  <si>
    <t xml:space="preserve">М. 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</si>
  <si>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Завершение электромонтажных работ по установке приборов учета тепловой энергии</t>
  </si>
  <si>
    <t xml:space="preserve">Снижение расходов на тепловую и снижение потребляемой электроэнергии оборудованием </t>
  </si>
  <si>
    <t>М. 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</si>
  <si>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</si>
  <si>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 xml:space="preserve">Снижение потребляемой электроэнергии оборудованием </t>
  </si>
  <si>
    <t>3.1.</t>
  </si>
  <si>
    <t>ОМ. Строительство и реконструкция объектов газоснабжения</t>
  </si>
  <si>
    <t xml:space="preserve">Повышение надежности предоставления услуг газоснабжения населению </t>
  </si>
  <si>
    <t>Снижение надежности предоставления услуг газоснабжения населению</t>
  </si>
  <si>
    <t>М. Предоставление необходимых документов в составе заявки на участие в  Программе газификации Ростовской области</t>
  </si>
  <si>
    <t>Подпрограмма № 3 «Развитие и модернизация электрических сетей, включая сети уличного освещения и газоснабжения»</t>
  </si>
  <si>
    <t>организации города, осуществляющие снабжение города электрической энергией или их передачу</t>
  </si>
  <si>
    <t>организация города, осуществляющая снабжение города природным газом -МКУ "УГХ"</t>
  </si>
  <si>
    <t>4.</t>
  </si>
  <si>
    <t>3.1.1</t>
  </si>
  <si>
    <t>М. Замена электросчётчиков и трансформатора тока ,ламп накаливания и других неэффективных элементов системы освещения, в том числе светильников на энергосберегающие</t>
  </si>
  <si>
    <t>0</t>
  </si>
  <si>
    <t>finotdelnov@mail.ru (Администрация г.Новошахтинска), Анастасия Исакова &lt;ekonomika_isakova@mail.ru&gt;,Бухгалтерия Администрации г.Новошахтинска &lt;buhgalt@novoshakhtinsk.org&gt;</t>
  </si>
  <si>
    <t>Наименование основного мероприятия, приоритетного мероприятия, мероприятия муниципальной программы</t>
  </si>
  <si>
    <t>Повышение энергетической эффективности бюджетных учреждений</t>
  </si>
  <si>
    <t>Приобретение и установка энергосберегающего оборудования.</t>
  </si>
  <si>
    <t xml:space="preserve"> Повышение уровня газификация города</t>
  </si>
  <si>
    <t>Разработка проектно-сметной документации на строительство.</t>
  </si>
  <si>
    <t xml:space="preserve">Снижение расходов на тепловую энергию  </t>
  </si>
  <si>
    <t>Директор МКУ "УГХ"</t>
  </si>
  <si>
    <t>Внебюджетные источники</t>
  </si>
  <si>
    <t>январь 2021</t>
  </si>
  <si>
    <t>декабрь 2021</t>
  </si>
  <si>
    <t xml:space="preserve">В соответствии с постановлением Правительства Ростовской области   от 21.01.2015 № 31 «О Порядке формирования и реализации Программы газификации Ростовской области»  19.07.2021 направлены заявки в Министерство промышленности и энергетики Ростовской области, ПАО «Газпром газораспределение Ростов-на-Дону» о включения объектов газификации в проект плана первоочередных мероприятий строительства газопроводов на 2022 и последующие годы за счёт кредитования ПАО «Газпром газораспределение Ростов-на-Дону». 
</t>
  </si>
  <si>
    <t xml:space="preserve"> А.А. Александрин</t>
  </si>
  <si>
    <t>Предусмотрено муниципальной программой на 2022 год реализации(тыс.руб)</t>
  </si>
  <si>
    <t>январь 2022</t>
  </si>
  <si>
    <t>декабрь 2022</t>
  </si>
  <si>
    <t>Произведена замена 31 ед.  ламп накаливания на энергосберегающие (светодиодные)</t>
  </si>
  <si>
    <t>о выполнении основных мероприятий,приоритетных мероприятий,  мероприятий муниципальной программы и об исполнении плана реализации муниципальной программы за 9 месяцев 2022 года</t>
  </si>
  <si>
    <t>Выполнена замена  285 ед. лам накаливания на современные энергосберегающие лампы. Произведена установка 36  ед. фотореле  и  296 ед. датчиков движения.</t>
  </si>
  <si>
    <t>Выполнена  замена 15 оконных спеклопакетов  пакетов на энергосберегающие, заменено   6  входных дверей на  утепленные. Преобретино 8 ед. медицинского энергосберегающего оборудования.</t>
  </si>
  <si>
    <r>
      <t xml:space="preserve">По решению собственников жилья произведена замена 19 оконных  пакетов на энергосберегающие и  </t>
    </r>
    <r>
      <rPr>
        <b/>
        <sz val="24"/>
        <rFont val="Times New Roman"/>
        <family val="1"/>
      </rPr>
      <t>38</t>
    </r>
    <r>
      <rPr>
        <sz val="24"/>
        <rFont val="Times New Roman"/>
        <family val="1"/>
      </rPr>
      <t xml:space="preserve"> деревянных дверей на утепленные, выполнен ремонт 910 кв. метров кровли, выполнена тепловая изоляция 339 погоных метра разводящих трудороводов тепловых сетей, штукатурка  1 184 кв.м фундамента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</si>
</sst>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4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77" fontId="4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172" fontId="4" fillId="33" borderId="0" xfId="0" applyNumberFormat="1" applyFont="1" applyFill="1" applyAlignment="1">
      <alignment wrapText="1"/>
    </xf>
    <xf numFmtId="0" fontId="4" fillId="33" borderId="0" xfId="0" applyFont="1" applyFill="1" applyAlignment="1">
      <alignment horizontal="left"/>
    </xf>
    <xf numFmtId="0" fontId="45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6" sqref="H6"/>
    </sheetView>
  </sheetViews>
  <sheetFormatPr defaultColWidth="9.140625" defaultRowHeight="15"/>
  <sheetData>
    <row r="1" ht="37.5" customHeight="1">
      <c r="F1" s="1"/>
    </row>
    <row r="2" spans="1:6" ht="14.25">
      <c r="A2">
        <v>1</v>
      </c>
      <c r="B2">
        <v>3</v>
      </c>
      <c r="F2" s="1"/>
    </row>
    <row r="3" spans="1:7" ht="20.25" customHeight="1">
      <c r="A3" s="49">
        <v>166</v>
      </c>
      <c r="B3" s="49">
        <v>2</v>
      </c>
      <c r="G3" s="1"/>
    </row>
    <row r="4" spans="1:2" ht="14.25">
      <c r="A4" s="49">
        <v>103</v>
      </c>
      <c r="B4" s="49">
        <v>180</v>
      </c>
    </row>
    <row r="5" spans="1:2" ht="14.25">
      <c r="A5" s="49">
        <v>1577.2</v>
      </c>
      <c r="B5" s="49">
        <v>257</v>
      </c>
    </row>
    <row r="6" spans="1:2" ht="14.25">
      <c r="A6" s="49">
        <v>158.2</v>
      </c>
      <c r="B6">
        <v>70.2</v>
      </c>
    </row>
    <row r="7" spans="1:2" ht="14.25">
      <c r="A7" s="49">
        <v>635.1</v>
      </c>
      <c r="B7">
        <v>907.5</v>
      </c>
    </row>
    <row r="8" spans="1:2" ht="14.25">
      <c r="A8" s="49">
        <v>25.2</v>
      </c>
      <c r="B8" s="49">
        <v>176.1</v>
      </c>
    </row>
    <row r="9" spans="1:2" ht="14.25">
      <c r="A9" s="49">
        <v>257</v>
      </c>
      <c r="B9" s="49">
        <v>17.2</v>
      </c>
    </row>
    <row r="10" ht="14.25">
      <c r="A10" s="49">
        <v>246</v>
      </c>
    </row>
    <row r="11" spans="1:5" ht="14.25">
      <c r="A11">
        <f>SUM(A3:A10)</f>
        <v>3167.7</v>
      </c>
      <c r="B11">
        <f>SUM(B3:B10)</f>
        <v>1610</v>
      </c>
      <c r="C11">
        <f>SUM(A11:B11)</f>
        <v>4777.7</v>
      </c>
      <c r="D11">
        <v>4777.7</v>
      </c>
      <c r="E11">
        <f>D11-C11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BreakPreview" zoomScale="33" zoomScaleSheetLayoutView="33" workbookViewId="0" topLeftCell="A1">
      <pane xSplit="2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4" sqref="E14"/>
    </sheetView>
  </sheetViews>
  <sheetFormatPr defaultColWidth="9.00390625" defaultRowHeight="15"/>
  <cols>
    <col min="1" max="1" width="12.28125" style="7" customWidth="1"/>
    <col min="2" max="2" width="59.28125" style="7" customWidth="1"/>
    <col min="3" max="3" width="55.7109375" style="7" customWidth="1"/>
    <col min="4" max="4" width="54.57421875" style="7" customWidth="1"/>
    <col min="5" max="5" width="104.8515625" style="7" customWidth="1"/>
    <col min="6" max="6" width="20.28125" style="7" customWidth="1"/>
    <col min="7" max="7" width="20.140625" style="7" customWidth="1"/>
    <col min="8" max="8" width="20.00390625" style="7" customWidth="1"/>
    <col min="9" max="9" width="21.421875" style="7" customWidth="1"/>
    <col min="10" max="10" width="18.00390625" style="7" customWidth="1"/>
    <col min="11" max="11" width="20.28125" style="7" customWidth="1"/>
    <col min="12" max="12" width="24.8515625" style="7" customWidth="1"/>
    <col min="13" max="13" width="18.57421875" style="7" customWidth="1"/>
    <col min="14" max="14" width="14.421875" style="7" customWidth="1"/>
    <col min="15" max="15" width="15.421875" style="7" customWidth="1"/>
    <col min="16" max="16" width="12.00390625" style="7" customWidth="1"/>
    <col min="17" max="17" width="20.421875" style="7" customWidth="1"/>
    <col min="18" max="18" width="37.8515625" style="7" customWidth="1"/>
    <col min="19" max="19" width="1.421875" style="7" customWidth="1"/>
    <col min="20" max="20" width="105.28125" style="26" customWidth="1"/>
    <col min="21" max="22" width="9.00390625" style="7" customWidth="1"/>
    <col min="23" max="23" width="15.57421875" style="7" customWidth="1"/>
    <col min="24" max="16384" width="9.00390625" style="7" customWidth="1"/>
  </cols>
  <sheetData>
    <row r="1" spans="1:21" ht="28.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T1" s="8"/>
      <c r="U1" s="9"/>
    </row>
    <row r="2" spans="1:21" ht="37.5" customHeight="1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T2" s="8"/>
      <c r="U2" s="9"/>
    </row>
    <row r="3" spans="1:21" ht="48" customHeight="1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T3" s="8"/>
      <c r="U3" s="9"/>
    </row>
    <row r="4" spans="1:21" ht="40.5" customHeight="1" hidden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T4" s="8"/>
      <c r="U4" s="9"/>
    </row>
    <row r="5" spans="1:21" s="10" customFormat="1" ht="25.5" customHeight="1">
      <c r="A5" s="58" t="s">
        <v>0</v>
      </c>
      <c r="B5" s="59" t="s">
        <v>62</v>
      </c>
      <c r="C5" s="62" t="s">
        <v>10</v>
      </c>
      <c r="D5" s="61" t="s">
        <v>11</v>
      </c>
      <c r="E5" s="61"/>
      <c r="F5" s="61" t="s">
        <v>12</v>
      </c>
      <c r="G5" s="61"/>
      <c r="H5" s="61" t="s">
        <v>74</v>
      </c>
      <c r="I5" s="61"/>
      <c r="J5" s="61"/>
      <c r="K5" s="61"/>
      <c r="L5" s="61"/>
      <c r="M5" s="61" t="s">
        <v>27</v>
      </c>
      <c r="N5" s="61"/>
      <c r="O5" s="61"/>
      <c r="P5" s="61"/>
      <c r="Q5" s="61"/>
      <c r="R5" s="61" t="s">
        <v>17</v>
      </c>
      <c r="T5" s="11"/>
      <c r="U5" s="12"/>
    </row>
    <row r="6" spans="1:23" s="10" customFormat="1" ht="93.75" customHeight="1">
      <c r="A6" s="58"/>
      <c r="B6" s="60"/>
      <c r="C6" s="62"/>
      <c r="D6" s="13" t="s">
        <v>13</v>
      </c>
      <c r="E6" s="50" t="s">
        <v>14</v>
      </c>
      <c r="F6" s="14" t="s">
        <v>15</v>
      </c>
      <c r="G6" s="14" t="s">
        <v>16</v>
      </c>
      <c r="H6" s="13" t="s">
        <v>1</v>
      </c>
      <c r="I6" s="50" t="s">
        <v>28</v>
      </c>
      <c r="J6" s="50" t="s">
        <v>6</v>
      </c>
      <c r="K6" s="50" t="s">
        <v>2</v>
      </c>
      <c r="L6" s="13" t="s">
        <v>69</v>
      </c>
      <c r="M6" s="13" t="s">
        <v>1</v>
      </c>
      <c r="N6" s="50" t="s">
        <v>7</v>
      </c>
      <c r="O6" s="50" t="s">
        <v>8</v>
      </c>
      <c r="P6" s="50" t="s">
        <v>2</v>
      </c>
      <c r="Q6" s="13" t="s">
        <v>69</v>
      </c>
      <c r="R6" s="61"/>
      <c r="T6" s="72"/>
      <c r="U6" s="72"/>
      <c r="W6" s="15"/>
    </row>
    <row r="7" spans="1:21" s="18" customFormat="1" ht="27.75" customHeight="1">
      <c r="A7" s="16">
        <v>1</v>
      </c>
      <c r="B7" s="17">
        <v>2</v>
      </c>
      <c r="C7" s="16">
        <f>B7+1</f>
        <v>3</v>
      </c>
      <c r="D7" s="16">
        <f aca="true" t="shared" si="0" ref="D7:R7">C7+1</f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si="0"/>
        <v>14</v>
      </c>
      <c r="O7" s="16">
        <f t="shared" si="0"/>
        <v>15</v>
      </c>
      <c r="P7" s="16">
        <f t="shared" si="0"/>
        <v>16</v>
      </c>
      <c r="Q7" s="16">
        <f t="shared" si="0"/>
        <v>17</v>
      </c>
      <c r="R7" s="16">
        <f t="shared" si="0"/>
        <v>18</v>
      </c>
      <c r="T7" s="8"/>
      <c r="U7" s="9"/>
    </row>
    <row r="8" spans="1:21" s="54" customFormat="1" ht="27.75" customHeight="1">
      <c r="A8" s="71" t="s">
        <v>33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T8" s="8"/>
      <c r="U8" s="9"/>
    </row>
    <row r="9" spans="1:22" ht="151.5" customHeight="1">
      <c r="A9" s="53" t="s">
        <v>22</v>
      </c>
      <c r="B9" s="19" t="s">
        <v>34</v>
      </c>
      <c r="C9" s="20"/>
      <c r="D9" s="21" t="s">
        <v>35</v>
      </c>
      <c r="E9" s="20"/>
      <c r="F9" s="20"/>
      <c r="G9" s="20"/>
      <c r="H9" s="20">
        <f>SUM(H10:H11)</f>
        <v>2737.2</v>
      </c>
      <c r="I9" s="20">
        <f>SUM(I10:I11)</f>
        <v>0</v>
      </c>
      <c r="J9" s="20">
        <f>SUM(J10:J11)</f>
        <v>0</v>
      </c>
      <c r="K9" s="20">
        <f>SUM(K10:K11)</f>
        <v>13.7</v>
      </c>
      <c r="L9" s="24">
        <v>2723.5</v>
      </c>
      <c r="M9" s="20">
        <f>SUM(N9:Q9)</f>
        <v>2737.2</v>
      </c>
      <c r="N9" s="20">
        <f>SUM(N10:N11)</f>
        <v>0</v>
      </c>
      <c r="O9" s="20">
        <f>SUM(O10:O11)</f>
        <v>0</v>
      </c>
      <c r="P9" s="20">
        <f>SUM(P10:P11)</f>
        <v>13.7</v>
      </c>
      <c r="Q9" s="20">
        <f>SUM(Q10:Q11)</f>
        <v>2723.5</v>
      </c>
      <c r="R9" s="20"/>
      <c r="T9" s="22"/>
      <c r="U9" s="9"/>
      <c r="V9" s="7" t="s">
        <v>5</v>
      </c>
    </row>
    <row r="10" spans="1:21" ht="288" customHeight="1">
      <c r="A10" s="53" t="s">
        <v>25</v>
      </c>
      <c r="B10" s="19" t="s">
        <v>59</v>
      </c>
      <c r="C10" s="2" t="s">
        <v>26</v>
      </c>
      <c r="D10" s="2" t="s">
        <v>36</v>
      </c>
      <c r="E10" s="19" t="s">
        <v>77</v>
      </c>
      <c r="F10" s="23" t="s">
        <v>75</v>
      </c>
      <c r="G10" s="23" t="s">
        <v>76</v>
      </c>
      <c r="H10" s="20">
        <f>SUM(I10:L10)</f>
        <v>13.7</v>
      </c>
      <c r="I10" s="20">
        <v>0</v>
      </c>
      <c r="J10" s="24">
        <v>0</v>
      </c>
      <c r="K10" s="24">
        <v>13.7</v>
      </c>
      <c r="L10" s="24">
        <v>0</v>
      </c>
      <c r="M10" s="20">
        <f>SUM(N10:Q10)</f>
        <v>45.2</v>
      </c>
      <c r="N10" s="20">
        <v>0</v>
      </c>
      <c r="O10" s="20">
        <v>0</v>
      </c>
      <c r="P10" s="20">
        <v>13.7</v>
      </c>
      <c r="Q10" s="24">
        <v>31.5</v>
      </c>
      <c r="R10" s="25"/>
      <c r="T10" s="22"/>
      <c r="U10" s="9"/>
    </row>
    <row r="11" spans="1:21" ht="222" customHeight="1">
      <c r="A11" s="53" t="s">
        <v>20</v>
      </c>
      <c r="B11" s="2" t="s">
        <v>37</v>
      </c>
      <c r="C11" s="2" t="s">
        <v>64</v>
      </c>
      <c r="D11" s="2" t="s">
        <v>63</v>
      </c>
      <c r="E11" s="3" t="s">
        <v>80</v>
      </c>
      <c r="F11" s="23" t="s">
        <v>75</v>
      </c>
      <c r="G11" s="23" t="s">
        <v>76</v>
      </c>
      <c r="H11" s="20">
        <f>I11+J11+L9</f>
        <v>2723.5</v>
      </c>
      <c r="I11" s="20">
        <v>0</v>
      </c>
      <c r="J11" s="20">
        <v>0</v>
      </c>
      <c r="K11" s="20">
        <v>0</v>
      </c>
      <c r="L11" s="24">
        <v>2723.5</v>
      </c>
      <c r="M11" s="20">
        <f>Q11</f>
        <v>2692</v>
      </c>
      <c r="N11" s="20">
        <v>0</v>
      </c>
      <c r="O11" s="20">
        <v>0</v>
      </c>
      <c r="P11" s="20">
        <v>0</v>
      </c>
      <c r="Q11" s="24">
        <v>2692</v>
      </c>
      <c r="R11" s="25"/>
      <c r="T11" s="22"/>
      <c r="U11" s="9"/>
    </row>
    <row r="12" spans="1:21" s="26" customFormat="1" ht="33.75" customHeight="1">
      <c r="A12" s="66" t="s">
        <v>38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T12" s="73"/>
      <c r="U12" s="73"/>
    </row>
    <row r="13" spans="1:23" ht="201.75" customHeight="1">
      <c r="A13" s="53" t="s">
        <v>23</v>
      </c>
      <c r="B13" s="19" t="s">
        <v>39</v>
      </c>
      <c r="C13" s="27"/>
      <c r="D13" s="21" t="s">
        <v>40</v>
      </c>
      <c r="E13" s="4"/>
      <c r="F13" s="23" t="s">
        <v>70</v>
      </c>
      <c r="G13" s="23" t="s">
        <v>71</v>
      </c>
      <c r="H13" s="20">
        <f aca="true" t="shared" si="1" ref="H13:M13">SUM(H14:H16)</f>
        <v>4777.7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4777.7</v>
      </c>
      <c r="M13" s="20">
        <f t="shared" si="1"/>
        <v>4777.700000000001</v>
      </c>
      <c r="N13" s="20">
        <f>N14+N15+N16</f>
        <v>0</v>
      </c>
      <c r="O13" s="20">
        <f>O14+O15+O16</f>
        <v>0</v>
      </c>
      <c r="P13" s="20">
        <f>P14+P15+P16</f>
        <v>0</v>
      </c>
      <c r="Q13" s="20">
        <v>4777.7</v>
      </c>
      <c r="R13" s="28"/>
      <c r="T13" s="22"/>
      <c r="U13" s="9"/>
      <c r="W13" s="29"/>
    </row>
    <row r="14" spans="1:21" ht="315" customHeight="1">
      <c r="A14" s="53" t="s">
        <v>30</v>
      </c>
      <c r="B14" s="30" t="s">
        <v>41</v>
      </c>
      <c r="C14" s="30" t="s">
        <v>42</v>
      </c>
      <c r="D14" s="2" t="s">
        <v>67</v>
      </c>
      <c r="E14" s="4" t="s">
        <v>81</v>
      </c>
      <c r="F14" s="23" t="s">
        <v>75</v>
      </c>
      <c r="G14" s="23" t="s">
        <v>76</v>
      </c>
      <c r="H14" s="20">
        <v>1610</v>
      </c>
      <c r="I14" s="20">
        <v>0</v>
      </c>
      <c r="J14" s="20">
        <v>0</v>
      </c>
      <c r="K14" s="20">
        <v>0</v>
      </c>
      <c r="L14" s="20">
        <v>1610</v>
      </c>
      <c r="M14" s="20">
        <v>2203.3</v>
      </c>
      <c r="N14" s="20">
        <v>0</v>
      </c>
      <c r="O14" s="20">
        <v>0</v>
      </c>
      <c r="P14" s="20">
        <v>0</v>
      </c>
      <c r="Q14" s="20">
        <v>2203.3</v>
      </c>
      <c r="R14" s="28"/>
      <c r="T14" s="22"/>
      <c r="U14" s="9"/>
    </row>
    <row r="15" spans="1:21" ht="212.25" customHeight="1">
      <c r="A15" s="53" t="s">
        <v>21</v>
      </c>
      <c r="B15" s="30" t="s">
        <v>43</v>
      </c>
      <c r="C15" s="30" t="s">
        <v>44</v>
      </c>
      <c r="D15" s="2" t="s">
        <v>45</v>
      </c>
      <c r="E15" s="4"/>
      <c r="F15" s="23" t="s">
        <v>75</v>
      </c>
      <c r="G15" s="23" t="s">
        <v>76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8" t="s">
        <v>5</v>
      </c>
      <c r="T15" s="22"/>
      <c r="U15" s="9"/>
    </row>
    <row r="16" spans="1:21" ht="219" customHeight="1">
      <c r="A16" s="53" t="s">
        <v>24</v>
      </c>
      <c r="B16" s="2" t="s">
        <v>46</v>
      </c>
      <c r="C16" s="2" t="s">
        <v>47</v>
      </c>
      <c r="D16" s="2" t="s">
        <v>48</v>
      </c>
      <c r="E16" s="4" t="s">
        <v>79</v>
      </c>
      <c r="F16" s="23" t="s">
        <v>75</v>
      </c>
      <c r="G16" s="23" t="s">
        <v>76</v>
      </c>
      <c r="H16" s="24">
        <v>3167.7</v>
      </c>
      <c r="I16" s="20">
        <v>0</v>
      </c>
      <c r="J16" s="20">
        <v>0</v>
      </c>
      <c r="K16" s="20">
        <v>0</v>
      </c>
      <c r="L16" s="20">
        <v>3167.7</v>
      </c>
      <c r="M16" s="20">
        <f>Q16</f>
        <v>2574.4</v>
      </c>
      <c r="N16" s="20">
        <v>0</v>
      </c>
      <c r="O16" s="20">
        <v>0</v>
      </c>
      <c r="P16" s="20">
        <v>0</v>
      </c>
      <c r="Q16" s="20">
        <v>2574.4</v>
      </c>
      <c r="R16" s="28"/>
      <c r="T16" s="22"/>
      <c r="U16" s="9"/>
    </row>
    <row r="17" spans="1:21" ht="77.25" customHeight="1">
      <c r="A17" s="65" t="s">
        <v>54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T17" s="22"/>
      <c r="U17" s="9"/>
    </row>
    <row r="18" spans="1:21" ht="102.75" customHeight="1">
      <c r="A18" s="53" t="s">
        <v>49</v>
      </c>
      <c r="B18" s="31" t="s">
        <v>50</v>
      </c>
      <c r="C18" s="31" t="s">
        <v>51</v>
      </c>
      <c r="D18" s="21" t="s">
        <v>52</v>
      </c>
      <c r="E18" s="69" t="s">
        <v>72</v>
      </c>
      <c r="F18" s="23" t="s">
        <v>75</v>
      </c>
      <c r="G18" s="23" t="s">
        <v>76</v>
      </c>
      <c r="H18" s="53" t="s">
        <v>60</v>
      </c>
      <c r="I18" s="53" t="s">
        <v>60</v>
      </c>
      <c r="J18" s="53" t="s">
        <v>60</v>
      </c>
      <c r="K18" s="53" t="s">
        <v>60</v>
      </c>
      <c r="L18" s="53" t="s">
        <v>60</v>
      </c>
      <c r="M18" s="53" t="s">
        <v>60</v>
      </c>
      <c r="N18" s="53" t="s">
        <v>60</v>
      </c>
      <c r="O18" s="53" t="s">
        <v>60</v>
      </c>
      <c r="P18" s="53" t="s">
        <v>60</v>
      </c>
      <c r="Q18" s="53" t="s">
        <v>60</v>
      </c>
      <c r="R18" s="53"/>
      <c r="T18" s="22"/>
      <c r="U18" s="9"/>
    </row>
    <row r="19" spans="1:21" ht="323.25" customHeight="1">
      <c r="A19" s="53" t="s">
        <v>58</v>
      </c>
      <c r="B19" s="31" t="s">
        <v>53</v>
      </c>
      <c r="C19" s="27" t="s">
        <v>65</v>
      </c>
      <c r="D19" s="27" t="s">
        <v>66</v>
      </c>
      <c r="E19" s="70"/>
      <c r="F19" s="23" t="s">
        <v>75</v>
      </c>
      <c r="G19" s="23" t="s">
        <v>76</v>
      </c>
      <c r="H19" s="24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8"/>
      <c r="T19" s="22"/>
      <c r="U19" s="9"/>
    </row>
    <row r="20" spans="1:21" s="35" customFormat="1" ht="80.25" customHeight="1">
      <c r="A20" s="32" t="s">
        <v>57</v>
      </c>
      <c r="B20" s="33" t="s">
        <v>18</v>
      </c>
      <c r="C20" s="33"/>
      <c r="D20" s="33"/>
      <c r="E20" s="33"/>
      <c r="F20" s="33"/>
      <c r="G20" s="33"/>
      <c r="H20" s="5">
        <f>L20+K20</f>
        <v>7514.9</v>
      </c>
      <c r="I20" s="5">
        <f aca="true" t="shared" si="2" ref="I20:Q20">I21+I22+I23+I24+I25</f>
        <v>0</v>
      </c>
      <c r="J20" s="5">
        <f t="shared" si="2"/>
        <v>0</v>
      </c>
      <c r="K20" s="5">
        <f t="shared" si="2"/>
        <v>13.7</v>
      </c>
      <c r="L20" s="5">
        <f>L13+L9</f>
        <v>7501.2</v>
      </c>
      <c r="M20" s="5">
        <f>SUM(M21:M25)</f>
        <v>7514.900000000001</v>
      </c>
      <c r="N20" s="5">
        <f t="shared" si="2"/>
        <v>0</v>
      </c>
      <c r="O20" s="5">
        <f t="shared" si="2"/>
        <v>0</v>
      </c>
      <c r="P20" s="5">
        <f t="shared" si="2"/>
        <v>13.7</v>
      </c>
      <c r="Q20" s="5">
        <f t="shared" si="2"/>
        <v>7501.2</v>
      </c>
      <c r="R20" s="34"/>
      <c r="T20" s="36"/>
      <c r="U20" s="36"/>
    </row>
    <row r="21" spans="1:20" s="39" customFormat="1" ht="138.75" customHeight="1">
      <c r="A21" s="37"/>
      <c r="B21" s="38"/>
      <c r="C21" s="19" t="s">
        <v>19</v>
      </c>
      <c r="D21" s="38"/>
      <c r="E21" s="38"/>
      <c r="F21" s="38"/>
      <c r="G21" s="38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24"/>
      <c r="T21" s="35"/>
    </row>
    <row r="22" spans="1:20" s="39" customFormat="1" ht="254.25" customHeight="1">
      <c r="A22" s="37"/>
      <c r="B22" s="38"/>
      <c r="C22" s="19" t="s">
        <v>31</v>
      </c>
      <c r="D22" s="38"/>
      <c r="E22" s="38"/>
      <c r="F22" s="38"/>
      <c r="G22" s="38"/>
      <c r="H22" s="6">
        <f>I22+J22+K22+L22</f>
        <v>2737.2</v>
      </c>
      <c r="I22" s="6">
        <f>I9</f>
        <v>0</v>
      </c>
      <c r="J22" s="6">
        <f>J9</f>
        <v>0</v>
      </c>
      <c r="K22" s="20">
        <f>K9</f>
        <v>13.7</v>
      </c>
      <c r="L22" s="24">
        <f>L11</f>
        <v>2723.5</v>
      </c>
      <c r="M22" s="20">
        <f>SUM(N22:Q22)</f>
        <v>2737.2</v>
      </c>
      <c r="N22" s="20">
        <f>SUM(N23:N24)</f>
        <v>0</v>
      </c>
      <c r="O22" s="20">
        <f>SUM(O23:O24)</f>
        <v>0</v>
      </c>
      <c r="P22" s="20">
        <v>13.7</v>
      </c>
      <c r="Q22" s="20">
        <f>Q9</f>
        <v>2723.5</v>
      </c>
      <c r="R22" s="24"/>
      <c r="T22" s="35"/>
    </row>
    <row r="23" spans="1:20" s="39" customFormat="1" ht="345" customHeight="1">
      <c r="A23" s="37"/>
      <c r="B23" s="38"/>
      <c r="C23" s="19" t="s">
        <v>32</v>
      </c>
      <c r="D23" s="38"/>
      <c r="E23" s="38"/>
      <c r="F23" s="38"/>
      <c r="G23" s="38"/>
      <c r="H23" s="6">
        <f>H13</f>
        <v>4777.7</v>
      </c>
      <c r="I23" s="6">
        <f aca="true" t="shared" si="3" ref="I23:P23">I13</f>
        <v>0</v>
      </c>
      <c r="J23" s="6">
        <f t="shared" si="3"/>
        <v>0</v>
      </c>
      <c r="K23" s="6">
        <v>0</v>
      </c>
      <c r="L23" s="6">
        <f>L13</f>
        <v>4777.7</v>
      </c>
      <c r="M23" s="6">
        <f>M13</f>
        <v>4777.700000000001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v>4777.7</v>
      </c>
      <c r="R23" s="24"/>
      <c r="T23" s="35"/>
    </row>
    <row r="24" spans="1:20" s="39" customFormat="1" ht="163.5" customHeight="1">
      <c r="A24" s="37"/>
      <c r="B24" s="38"/>
      <c r="C24" s="19" t="s">
        <v>55</v>
      </c>
      <c r="D24" s="38"/>
      <c r="E24" s="38"/>
      <c r="F24" s="38"/>
      <c r="G24" s="38"/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24"/>
      <c r="T24" s="35"/>
    </row>
    <row r="25" spans="1:20" s="40" customFormat="1" ht="152.25" customHeight="1">
      <c r="A25" s="37"/>
      <c r="B25" s="38"/>
      <c r="C25" s="19" t="s">
        <v>56</v>
      </c>
      <c r="D25" s="38"/>
      <c r="E25" s="38"/>
      <c r="F25" s="38"/>
      <c r="G25" s="38"/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24"/>
      <c r="T25" s="41"/>
    </row>
    <row r="26" spans="1:20" s="40" customFormat="1" ht="6" customHeight="1" hidden="1">
      <c r="A26" s="42"/>
      <c r="B26" s="43"/>
      <c r="C26" s="43"/>
      <c r="D26" s="4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T26" s="41"/>
    </row>
    <row r="27" spans="1:20" s="40" customFormat="1" ht="57" customHeight="1">
      <c r="A27" s="46"/>
      <c r="B27" s="55" t="s">
        <v>68</v>
      </c>
      <c r="C27" s="55"/>
      <c r="D27" s="55"/>
      <c r="E27" s="55"/>
      <c r="F27" s="55"/>
      <c r="G27" s="55"/>
      <c r="J27" s="63" t="s">
        <v>73</v>
      </c>
      <c r="K27" s="63"/>
      <c r="L27" s="63"/>
      <c r="O27" s="47"/>
      <c r="P27" s="47"/>
      <c r="T27" s="41"/>
    </row>
    <row r="28" spans="1:20" s="40" customFormat="1" ht="62.25" customHeight="1">
      <c r="A28" s="46"/>
      <c r="B28" s="48"/>
      <c r="C28" s="51"/>
      <c r="D28" s="51"/>
      <c r="E28" s="51"/>
      <c r="F28" s="51"/>
      <c r="G28" s="51"/>
      <c r="J28" s="52"/>
      <c r="K28" s="55"/>
      <c r="L28" s="55"/>
      <c r="M28" s="55"/>
      <c r="O28" s="47"/>
      <c r="P28" s="47"/>
      <c r="T28" s="41"/>
    </row>
    <row r="29" spans="1:3" ht="44.25" customHeight="1">
      <c r="A29" s="7" t="s">
        <v>4</v>
      </c>
      <c r="C29" s="7" t="s">
        <v>61</v>
      </c>
    </row>
    <row r="30" ht="44.25" customHeight="1"/>
    <row r="31" ht="35.25" customHeight="1"/>
    <row r="32" ht="35.25" customHeight="1"/>
    <row r="33" ht="35.25" customHeight="1"/>
    <row r="34" ht="35.25" customHeight="1"/>
    <row r="35" ht="35.25" customHeight="1"/>
  </sheetData>
  <sheetProtection/>
  <mergeCells count="21">
    <mergeCell ref="T6:U6"/>
    <mergeCell ref="T12:U12"/>
    <mergeCell ref="A3:R3"/>
    <mergeCell ref="M5:Q5"/>
    <mergeCell ref="J27:L27"/>
    <mergeCell ref="A4:R4"/>
    <mergeCell ref="A17:R17"/>
    <mergeCell ref="A12:R12"/>
    <mergeCell ref="E18:E19"/>
    <mergeCell ref="A8:R8"/>
    <mergeCell ref="H5:L5"/>
    <mergeCell ref="K28:M28"/>
    <mergeCell ref="A1:R1"/>
    <mergeCell ref="A2:R2"/>
    <mergeCell ref="A5:A6"/>
    <mergeCell ref="B5:B6"/>
    <mergeCell ref="R5:R6"/>
    <mergeCell ref="C5:C6"/>
    <mergeCell ref="D5:E5"/>
    <mergeCell ref="F5:G5"/>
    <mergeCell ref="B27:G27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scale="25" r:id="rId1"/>
  <rowBreaks count="1" manualBreakCount="1">
    <brk id="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User</cp:lastModifiedBy>
  <cp:lastPrinted>2022-10-25T13:10:37Z</cp:lastPrinted>
  <dcterms:created xsi:type="dcterms:W3CDTF">2014-03-28T09:56:55Z</dcterms:created>
  <dcterms:modified xsi:type="dcterms:W3CDTF">2022-11-03T06:55:39Z</dcterms:modified>
  <cp:category/>
  <cp:version/>
  <cp:contentType/>
  <cp:contentStatus/>
</cp:coreProperties>
</file>